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Položky!$A$1:$G$132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31" i="3"/>
  <c r="BD131"/>
  <c r="BC131"/>
  <c r="BB131"/>
  <c r="BA131"/>
  <c r="G131"/>
  <c r="BE130"/>
  <c r="BD130"/>
  <c r="BC130"/>
  <c r="BB130"/>
  <c r="BA130"/>
  <c r="G130"/>
  <c r="BE129"/>
  <c r="BD129"/>
  <c r="BC129"/>
  <c r="BB129"/>
  <c r="BA129"/>
  <c r="G129"/>
  <c r="BE128"/>
  <c r="BD128"/>
  <c r="BC128"/>
  <c r="BB128"/>
  <c r="BA128"/>
  <c r="G128"/>
  <c r="BE121"/>
  <c r="BC121"/>
  <c r="BB121"/>
  <c r="BA121"/>
  <c r="G121"/>
  <c r="BD121" s="1"/>
  <c r="BE115"/>
  <c r="BC115"/>
  <c r="BB115"/>
  <c r="BA115"/>
  <c r="G115"/>
  <c r="BD115" s="1"/>
  <c r="BE109"/>
  <c r="BC109"/>
  <c r="BB109"/>
  <c r="BA109"/>
  <c r="G109"/>
  <c r="BD109" s="1"/>
  <c r="BE107"/>
  <c r="BC107"/>
  <c r="BB107"/>
  <c r="BA107"/>
  <c r="G107"/>
  <c r="BD107" s="1"/>
  <c r="BE100"/>
  <c r="BC100"/>
  <c r="BB100"/>
  <c r="BA100"/>
  <c r="G100"/>
  <c r="BD100" s="1"/>
  <c r="BE98"/>
  <c r="BC98"/>
  <c r="BB98"/>
  <c r="BA98"/>
  <c r="G98"/>
  <c r="BD98" s="1"/>
  <c r="BE96"/>
  <c r="BC96"/>
  <c r="BB96"/>
  <c r="BA96"/>
  <c r="G96"/>
  <c r="BD96" s="1"/>
  <c r="BE94"/>
  <c r="BC94"/>
  <c r="BB94"/>
  <c r="BA94"/>
  <c r="G94"/>
  <c r="BD94" s="1"/>
  <c r="BE92"/>
  <c r="BC92"/>
  <c r="BB92"/>
  <c r="BA92"/>
  <c r="G92"/>
  <c r="BD92" s="1"/>
  <c r="BE89"/>
  <c r="BC89"/>
  <c r="BB89"/>
  <c r="BA89"/>
  <c r="G89"/>
  <c r="BD89" s="1"/>
  <c r="BE83"/>
  <c r="BC83"/>
  <c r="BB83"/>
  <c r="BA83"/>
  <c r="G83"/>
  <c r="BD83" s="1"/>
  <c r="BE77"/>
  <c r="BC77"/>
  <c r="BB77"/>
  <c r="BA77"/>
  <c r="G77"/>
  <c r="BD77" s="1"/>
  <c r="BE74"/>
  <c r="BC74"/>
  <c r="BB74"/>
  <c r="BA74"/>
  <c r="G74"/>
  <c r="BD74" s="1"/>
  <c r="BE71"/>
  <c r="BC71"/>
  <c r="BB71"/>
  <c r="BA71"/>
  <c r="G71"/>
  <c r="BD71" s="1"/>
  <c r="BE65"/>
  <c r="BC65"/>
  <c r="BB65"/>
  <c r="BA65"/>
  <c r="G65"/>
  <c r="BD65" s="1"/>
  <c r="BE59"/>
  <c r="BC59"/>
  <c r="BB59"/>
  <c r="BA59"/>
  <c r="G59"/>
  <c r="BD59" s="1"/>
  <c r="BE53"/>
  <c r="BC53"/>
  <c r="BB53"/>
  <c r="BA53"/>
  <c r="G53"/>
  <c r="BD53" s="1"/>
  <c r="BE47"/>
  <c r="BC47"/>
  <c r="BB47"/>
  <c r="BA47"/>
  <c r="G47"/>
  <c r="BD47" s="1"/>
  <c r="BE41"/>
  <c r="BC41"/>
  <c r="BB41"/>
  <c r="BA41"/>
  <c r="G41"/>
  <c r="BD41" s="1"/>
  <c r="BD132" s="1"/>
  <c r="H10" i="2" s="1"/>
  <c r="B10"/>
  <c r="A10"/>
  <c r="BE132" i="3"/>
  <c r="I10" i="2" s="1"/>
  <c r="BC132" i="3"/>
  <c r="G10" i="2" s="1"/>
  <c r="BB132" i="3"/>
  <c r="F10" i="2" s="1"/>
  <c r="BA132" i="3"/>
  <c r="E10" i="2" s="1"/>
  <c r="G132" i="3"/>
  <c r="C132"/>
  <c r="BE37"/>
  <c r="BD37"/>
  <c r="BC37"/>
  <c r="BA37"/>
  <c r="G37"/>
  <c r="BB37" s="1"/>
  <c r="BE36"/>
  <c r="BD36"/>
  <c r="BC36"/>
  <c r="BA36"/>
  <c r="G36"/>
  <c r="BB36" s="1"/>
  <c r="BE34"/>
  <c r="BD34"/>
  <c r="BC34"/>
  <c r="BA34"/>
  <c r="G34"/>
  <c r="BB34" s="1"/>
  <c r="BE32"/>
  <c r="BD32"/>
  <c r="BD39" s="1"/>
  <c r="H9" i="2" s="1"/>
  <c r="BC32" i="3"/>
  <c r="BA32"/>
  <c r="G32"/>
  <c r="BB32" s="1"/>
  <c r="BB39" s="1"/>
  <c r="F9" i="2" s="1"/>
  <c r="B9"/>
  <c r="A9"/>
  <c r="BE39" i="3"/>
  <c r="I9" i="2" s="1"/>
  <c r="BC39" i="3"/>
  <c r="G9" i="2" s="1"/>
  <c r="BA39" i="3"/>
  <c r="E9" i="2" s="1"/>
  <c r="C39" i="3"/>
  <c r="BE29"/>
  <c r="BD29"/>
  <c r="BC29"/>
  <c r="BB29"/>
  <c r="G29"/>
  <c r="BA29" s="1"/>
  <c r="BE23"/>
  <c r="BD23"/>
  <c r="BC23"/>
  <c r="BB23"/>
  <c r="G23"/>
  <c r="BA23" s="1"/>
  <c r="BE21"/>
  <c r="BD21"/>
  <c r="BC21"/>
  <c r="BB21"/>
  <c r="G21"/>
  <c r="BA21" s="1"/>
  <c r="BE15"/>
  <c r="BD15"/>
  <c r="BD30" s="1"/>
  <c r="H8" i="2" s="1"/>
  <c r="BC15" i="3"/>
  <c r="BB15"/>
  <c r="BB30" s="1"/>
  <c r="F8" i="2" s="1"/>
  <c r="G15" i="3"/>
  <c r="BA15" s="1"/>
  <c r="BA30" s="1"/>
  <c r="E8" i="2" s="1"/>
  <c r="B8"/>
  <c r="A8"/>
  <c r="BE30" i="3"/>
  <c r="I8" i="2" s="1"/>
  <c r="BC30" i="3"/>
  <c r="G8" i="2" s="1"/>
  <c r="C30" i="3"/>
  <c r="BE12"/>
  <c r="BD12"/>
  <c r="BC12"/>
  <c r="BB12"/>
  <c r="G12"/>
  <c r="BA12" s="1"/>
  <c r="BE10"/>
  <c r="BD10"/>
  <c r="BC10"/>
  <c r="BB10"/>
  <c r="G10"/>
  <c r="BA10" s="1"/>
  <c r="BE8"/>
  <c r="BD8"/>
  <c r="BD13" s="1"/>
  <c r="H7" i="2" s="1"/>
  <c r="H11" s="1"/>
  <c r="C17" i="1" s="1"/>
  <c r="BC8" i="3"/>
  <c r="BB8"/>
  <c r="BB13" s="1"/>
  <c r="F7" i="2" s="1"/>
  <c r="F11" s="1"/>
  <c r="C16" i="1" s="1"/>
  <c r="G8" i="3"/>
  <c r="BA8" s="1"/>
  <c r="BA13" s="1"/>
  <c r="E7" i="2" s="1"/>
  <c r="E11" s="1"/>
  <c r="B7"/>
  <c r="A7"/>
  <c r="BE13" i="3"/>
  <c r="I7" i="2" s="1"/>
  <c r="I11" s="1"/>
  <c r="C21" i="1" s="1"/>
  <c r="BC13" i="3"/>
  <c r="G7" i="2" s="1"/>
  <c r="G11" s="1"/>
  <c r="C18" i="1" s="1"/>
  <c r="C13" i="3"/>
  <c r="E4"/>
  <c r="C4"/>
  <c r="F3"/>
  <c r="C3"/>
  <c r="C2" i="2"/>
  <c r="C1"/>
  <c r="C33" i="1"/>
  <c r="F33" s="1"/>
  <c r="C31"/>
  <c r="C9"/>
  <c r="G7"/>
  <c r="D2"/>
  <c r="C2"/>
  <c r="C15" l="1"/>
  <c r="C19" s="1"/>
  <c r="C22" s="1"/>
  <c r="G23" i="2"/>
  <c r="I23" s="1"/>
  <c r="G22"/>
  <c r="I22" s="1"/>
  <c r="G21" i="1" s="1"/>
  <c r="G21" i="2"/>
  <c r="I21" s="1"/>
  <c r="G20" i="1" s="1"/>
  <c r="G20" i="2"/>
  <c r="I20" s="1"/>
  <c r="G19" i="1" s="1"/>
  <c r="G19" i="2"/>
  <c r="I19" s="1"/>
  <c r="G18" i="1" s="1"/>
  <c r="G18" i="2"/>
  <c r="I18" s="1"/>
  <c r="G17" i="1" s="1"/>
  <c r="G17" i="2"/>
  <c r="I17" s="1"/>
  <c r="G16" i="1" s="1"/>
  <c r="G16" i="2"/>
  <c r="I16" s="1"/>
  <c r="G13" i="3"/>
  <c r="G30"/>
  <c r="G39"/>
  <c r="G15" i="1" l="1"/>
  <c r="H24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<sst xmlns="http://schemas.openxmlformats.org/spreadsheetml/2006/main" count="397" uniqueCount="244">
  <si>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</si>
  <si>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</si>
  <si>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</si>
  <si>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</si>
  <si>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</si>
  <si>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</si>
  <si>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</si>
  <si>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</si>
  <si>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</si>
  <si>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</si>
  <si>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</si>
  <si>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</si>
  <si>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</si>
  <si>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</si>
  <si>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</si>
  <si>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</si>
  <si>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</si>
  <si>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</si>
  <si>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</si>
  <si>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</si>
  <si>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</si>
  <si>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</si>
  <si>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</si>
  <si>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</si>
  <si>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</si>
  <si>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</si>
  <si>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</si>
  <si>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</si>
  <si>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</si>
  <si>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</si>
  <si>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</si>
  <si>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</si>
  <si>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</si>
  <si>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</si>
  <si>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</si>
  <si>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</si>
  <si>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</si>
  <si>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</si>
  <si>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</si>
  <si>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</si>
  <si>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</si>
  <si>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</si>
  <si>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</si>
  <si>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</si>
  <si>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</si>
  <si>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</si>
  <si>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</si>
  <si>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</si>
  <si>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</si>
  <si>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</si>
  <si>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</si>
  <si>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</si>
  <si>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</si>
  <si>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</si>
  <si>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</si>
  <si>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</si>
  <si>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</si>
  <si>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</si>
  <si>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</si>
  <si>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</si>
  <si>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</si>
  <si>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</si>
  <si>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</si>
  <si>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</si>
  <si>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</si>
  <si>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</si>
  <si>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</si>
  <si>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</si>
  <si>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</si>
  <si>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</si>
  <si>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</si>
  <si>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</si>
  <si>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</si>
  <si>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</si>
  <si>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</si>
  <si>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</si>
  <si>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2017</t>
  </si>
  <si>
    <t>Frýdl</t>
  </si>
  <si>
    <t>21</t>
  </si>
  <si>
    <t>Napojení el.sporáků, Alce bytovky</t>
  </si>
  <si>
    <t>200917</t>
  </si>
  <si>
    <t>Napojení el.sporáků, bytovky ul. Albrechtická</t>
  </si>
  <si>
    <t>61</t>
  </si>
  <si>
    <t>Upravy povrchů vnitřní</t>
  </si>
  <si>
    <t>612401291RT2</t>
  </si>
  <si>
    <t>Omítka malých ploch vnitřních stěn do 0,25 m2 s použitím suché maltové směsi</t>
  </si>
  <si>
    <t>kus</t>
  </si>
  <si>
    <t>Zapravení průchodů zdí, krabic a jiné .Včetně zahlazení</t>
  </si>
  <si>
    <t>612401500U00</t>
  </si>
  <si>
    <t xml:space="preserve">Vyplň rýh stěn hl 3 mm š 15 mm </t>
  </si>
  <si>
    <t>m</t>
  </si>
  <si>
    <t>včetně dodávky omítkové směsy</t>
  </si>
  <si>
    <t>612401911R00</t>
  </si>
  <si>
    <t xml:space="preserve">Příplatek za zahlazení povrchu </t>
  </si>
  <si>
    <t>m2</t>
  </si>
  <si>
    <t>97</t>
  </si>
  <si>
    <t>Prorážení otvorů</t>
  </si>
  <si>
    <t>971033451RZ1</t>
  </si>
  <si>
    <t xml:space="preserve">Vybourání otv. zeď cihel. pl.0,25 m2, tl.45cm, MVC </t>
  </si>
  <si>
    <t>Přechody mezi místnostmi</t>
  </si>
  <si>
    <t>1NP:12</t>
  </si>
  <si>
    <t>2NP:12</t>
  </si>
  <si>
    <t>3NP:12</t>
  </si>
  <si>
    <t>4NP:12</t>
  </si>
  <si>
    <t>974031122R00</t>
  </si>
  <si>
    <t xml:space="preserve">Vysekání rýh ve zdi cihelné 3 x 7 cm </t>
  </si>
  <si>
    <t>Malé úpravy</t>
  </si>
  <si>
    <t>974031124R00</t>
  </si>
  <si>
    <t xml:space="preserve">Vysekání rýh ve zdi cihelné 3 x 15 cm </t>
  </si>
  <si>
    <t>vedení v chodbě do RB z RE</t>
  </si>
  <si>
    <t>1NP:6</t>
  </si>
  <si>
    <t>2NP:6</t>
  </si>
  <si>
    <t>3NP:6</t>
  </si>
  <si>
    <t>4NP:6</t>
  </si>
  <si>
    <t>979081111RT2</t>
  </si>
  <si>
    <t>Odvoz suti a vybour. hmot na skládku do 1 km kontejner 4 t</t>
  </si>
  <si>
    <t>t</t>
  </si>
  <si>
    <t>784</t>
  </si>
  <si>
    <t>Malby</t>
  </si>
  <si>
    <t>784191201R00</t>
  </si>
  <si>
    <t xml:space="preserve">Penetrace podkladu hloubková ........... 1x </t>
  </si>
  <si>
    <t>na vyspravené omítky</t>
  </si>
  <si>
    <t>784195112R00</t>
  </si>
  <si>
    <t xml:space="preserve">Malba tekutá .......Standard, bílá, 2 x </t>
  </si>
  <si>
    <t>chodba:360</t>
  </si>
  <si>
    <t>24662007</t>
  </si>
  <si>
    <t>...............barva interiérová bílá á 25 kg</t>
  </si>
  <si>
    <t>kg</t>
  </si>
  <si>
    <t>24696620.A</t>
  </si>
  <si>
    <t>Penetrace ............ po 4 litrech</t>
  </si>
  <si>
    <t>l</t>
  </si>
  <si>
    <t>penetrace omítek</t>
  </si>
  <si>
    <t>M21</t>
  </si>
  <si>
    <t>Elektromontáže</t>
  </si>
  <si>
    <t>210010108RZ1</t>
  </si>
  <si>
    <t>Mtž lišta vkládací s víčkem š -40mm včetně dodávky</t>
  </si>
  <si>
    <t>cena včetně upevňovacího materiálu</t>
  </si>
  <si>
    <t>1NP:19</t>
  </si>
  <si>
    <t>2NP:19</t>
  </si>
  <si>
    <t>3NP:19</t>
  </si>
  <si>
    <t>4NP:19</t>
  </si>
  <si>
    <t>210010313RZ1</t>
  </si>
  <si>
    <t>Krabice 5-pol pro napojení sporáku včetně dodávky</t>
  </si>
  <si>
    <t>se sponou proti tahu</t>
  </si>
  <si>
    <t>1NP:4</t>
  </si>
  <si>
    <t>2NP:4</t>
  </si>
  <si>
    <t>3NP:4</t>
  </si>
  <si>
    <t>4NP:4</t>
  </si>
  <si>
    <t>210100001R00</t>
  </si>
  <si>
    <t xml:space="preserve">Ukončení vodičů v rozvaděči + zapojení do 2,5 mm2 </t>
  </si>
  <si>
    <t>v RB</t>
  </si>
  <si>
    <t>1NP:116</t>
  </si>
  <si>
    <t>2NP:116</t>
  </si>
  <si>
    <t>3NP:116</t>
  </si>
  <si>
    <t>4NP:116</t>
  </si>
  <si>
    <t>210100002R00</t>
  </si>
  <si>
    <t xml:space="preserve">Ukončení vodičů v rozvaděči + zapojení do 6 mm2 </t>
  </si>
  <si>
    <t xml:space="preserve">v RB, přívod + RE </t>
  </si>
  <si>
    <t>1NP:40</t>
  </si>
  <si>
    <t>2NP:40</t>
  </si>
  <si>
    <t>3NP:40</t>
  </si>
  <si>
    <t>4NP:40</t>
  </si>
  <si>
    <t>210100003R00</t>
  </si>
  <si>
    <t xml:space="preserve">Ukončení vodičů v rozvaděči + zapojení do 16 mm2 </t>
  </si>
  <si>
    <t>RB, zž přívod + v RE</t>
  </si>
  <si>
    <t>1NP:8</t>
  </si>
  <si>
    <t>2NP:8</t>
  </si>
  <si>
    <t>3NP:8</t>
  </si>
  <si>
    <t>4NP:8</t>
  </si>
  <si>
    <t>210110501RT1</t>
  </si>
  <si>
    <t>Vypínač hlavní na DIN 32A/3 včetně dodávky vypínače</t>
  </si>
  <si>
    <t>RB</t>
  </si>
  <si>
    <t>4 x4NP:16</t>
  </si>
  <si>
    <t>210120313RZ1</t>
  </si>
  <si>
    <t>Svodič přepětí FLP včetně dodávky svodiče</t>
  </si>
  <si>
    <t>do RB</t>
  </si>
  <si>
    <t>4 x 4NP:16</t>
  </si>
  <si>
    <t>210120401R00</t>
  </si>
  <si>
    <t xml:space="preserve">Jistič vzduch.1pólový do 25 A IJV-IJM-PO bez krytu </t>
  </si>
  <si>
    <t>1NP:29</t>
  </si>
  <si>
    <t>2NP:29</t>
  </si>
  <si>
    <t>3NP:29</t>
  </si>
  <si>
    <t>4NP:29</t>
  </si>
  <si>
    <t>210120451R00</t>
  </si>
  <si>
    <t xml:space="preserve">Jistič vzduchový 3pólový do 25 A bez krytu </t>
  </si>
  <si>
    <t>210130001RZ1</t>
  </si>
  <si>
    <t xml:space="preserve">DEMONTÁŽ </t>
  </si>
  <si>
    <t>jediná položka veškeré demontáže stávající elektroinstalace</t>
  </si>
  <si>
    <t>byty:16</t>
  </si>
  <si>
    <t>210140001RT1</t>
  </si>
  <si>
    <t>TR na DIN do RD včetně dodávky</t>
  </si>
  <si>
    <t>1x pro zvonek, do RB</t>
  </si>
  <si>
    <t>210140451R00</t>
  </si>
  <si>
    <t>Signálka bytový zvonek včetně dodávky zvonku</t>
  </si>
  <si>
    <t>do RB na DIN</t>
  </si>
  <si>
    <t>210190001RZ1</t>
  </si>
  <si>
    <t>Montáž celoplechových rozvodnic do váhy 20 kg včetně dodávky RB</t>
  </si>
  <si>
    <t>210210011RZ1</t>
  </si>
  <si>
    <t>elektrický sporák s troubou včetně dodávky</t>
  </si>
  <si>
    <t>7,5 kW - 4x plotýnka sklokeramická deska + horkovzdušná trouba</t>
  </si>
  <si>
    <t>210220003RT3</t>
  </si>
  <si>
    <t>Vedení uzemňovací na povrchu Cu do 50 mm2 včetně dodávky CY 16 mm2</t>
  </si>
  <si>
    <t>SEBT přívod z RPE</t>
  </si>
  <si>
    <t>1NP:16</t>
  </si>
  <si>
    <t>2NP:16</t>
  </si>
  <si>
    <t>3NP:16</t>
  </si>
  <si>
    <t>4NP:16</t>
  </si>
  <si>
    <t>prořez:7</t>
  </si>
  <si>
    <t>210290001RZ1</t>
  </si>
  <si>
    <t xml:space="preserve">Výchozí revize elektro </t>
  </si>
  <si>
    <t>kompletní výchozí revize elektro</t>
  </si>
  <si>
    <t>210800115RZ1</t>
  </si>
  <si>
    <t>Kabel CYKY 750 V 5x2,5 mm2 u včetně dodávky kabelu</t>
  </si>
  <si>
    <t>napojení sporáku</t>
  </si>
  <si>
    <t>1NP:10</t>
  </si>
  <si>
    <t>2NP:10</t>
  </si>
  <si>
    <t>3NP:10</t>
  </si>
  <si>
    <t>4NP:10</t>
  </si>
  <si>
    <t>210800116RZ1</t>
  </si>
  <si>
    <t>Kabel CYKY 750 V 5x2,5 mm2 uložený v liště včetně dodávky kabelu</t>
  </si>
  <si>
    <t>1NP:26</t>
  </si>
  <si>
    <t>2NP:26</t>
  </si>
  <si>
    <t>3NP:26</t>
  </si>
  <si>
    <t>4NP:26</t>
  </si>
  <si>
    <t>prořez:8</t>
  </si>
  <si>
    <t>210800117RT1</t>
  </si>
  <si>
    <t>Kabel CYKY 750 V 5x4 mm2 uložený pod omítkou včetně dodávky kabelu</t>
  </si>
  <si>
    <t>přívod do RB</t>
  </si>
  <si>
    <t>35822001012</t>
  </si>
  <si>
    <t>Jistič do 80 A 1 pól. charakteristika B, LTN-6B-1</t>
  </si>
  <si>
    <t>35822001013</t>
  </si>
  <si>
    <t>Jistič do 80 A 1 pól. charakteristika B, LTN-10B-1</t>
  </si>
  <si>
    <t>35822001015</t>
  </si>
  <si>
    <t>Jistič do 80 A 1 pól. charakteristika B, LTN-16B-1</t>
  </si>
  <si>
    <t>35822002413</t>
  </si>
  <si>
    <t>Jistič do 80 A 3 pól. charakterist. B, LTN-16B-3N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</si>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</sst>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200917</v>
      </c>
      <c r="D2" s="5" t="str">
        <f>Rekapitulace!G2</f>
        <v>Napojení el.sporáků, bytovky ul. Albrechtická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2017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Rekapitulace!A16</f>
        <v>Ztížené výrobní podmínky</v>
      </c>
      <c r="E15" s="61"/>
      <c r="F15" s="62"/>
      <c r="G15" s="59">
        <f>Rekapitulace!I16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Rekapitulace!A17</f>
        <v>Oborová přirážka</v>
      </c>
      <c r="E16" s="63"/>
      <c r="F16" s="64"/>
      <c r="G16" s="59">
        <f>Rekapitulace!I17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Rekapitulace!A18</f>
        <v>Přesun stavebních kapacit</v>
      </c>
      <c r="E17" s="63"/>
      <c r="F17" s="64"/>
      <c r="G17" s="59">
        <f>Rekapitulace!I18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Rekapitulace!A19</f>
        <v>Mimostaveništní doprava</v>
      </c>
      <c r="E18" s="63"/>
      <c r="F18" s="64"/>
      <c r="G18" s="59">
        <f>Rekapitulace!I19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Rekapitulace!A20</f>
        <v>Zařízení staveniště</v>
      </c>
      <c r="E19" s="63"/>
      <c r="F19" s="64"/>
      <c r="G19" s="59">
        <f>Rekapitulace!I20</f>
        <v>0</v>
      </c>
    </row>
    <row r="20" spans="1:7" ht="15.95" customHeight="1">
      <c r="A20" s="67"/>
      <c r="B20" s="58"/>
      <c r="C20" s="59"/>
      <c r="D20" s="9" t="str">
        <f>Rekapitulace!A21</f>
        <v>Provoz investora</v>
      </c>
      <c r="E20" s="63"/>
      <c r="F20" s="64"/>
      <c r="G20" s="59">
        <f>Rekapitulace!I21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Rekapitulace!A22</f>
        <v>Kompletační činnost (IČD)</v>
      </c>
      <c r="E21" s="63"/>
      <c r="F21" s="64"/>
      <c r="G21" s="59">
        <f>Rekapitulace!I22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2017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21 Napojení el.sporáků, Alce bytovky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61</v>
      </c>
      <c r="B7" s="133" t="str">
        <f>Položky!C7</f>
        <v>Upravy povrchů vnitřní</v>
      </c>
      <c r="C7" s="69"/>
      <c r="D7" s="134"/>
      <c r="E7" s="232">
        <f>Položky!BA13</f>
        <v>0</v>
      </c>
      <c r="F7" s="233">
        <f>Položky!BB13</f>
        <v>0</v>
      </c>
      <c r="G7" s="233">
        <f>Položky!BC13</f>
        <v>0</v>
      </c>
      <c r="H7" s="233">
        <f>Položky!BD13</f>
        <v>0</v>
      </c>
      <c r="I7" s="234">
        <f>Položky!BE13</f>
        <v>0</v>
      </c>
    </row>
    <row r="8" spans="1:57" s="37" customFormat="1">
      <c r="A8" s="231" t="str">
        <f>Položky!B14</f>
        <v>97</v>
      </c>
      <c r="B8" s="133" t="str">
        <f>Položky!C14</f>
        <v>Prorážení otvorů</v>
      </c>
      <c r="C8" s="69"/>
      <c r="D8" s="134"/>
      <c r="E8" s="232">
        <f>Položky!BA30</f>
        <v>0</v>
      </c>
      <c r="F8" s="233">
        <f>Položky!BB30</f>
        <v>0</v>
      </c>
      <c r="G8" s="233">
        <f>Položky!BC30</f>
        <v>0</v>
      </c>
      <c r="H8" s="233">
        <f>Položky!BD30</f>
        <v>0</v>
      </c>
      <c r="I8" s="234">
        <f>Položky!BE30</f>
        <v>0</v>
      </c>
    </row>
    <row r="9" spans="1:57" s="37" customFormat="1">
      <c r="A9" s="231" t="str">
        <f>Položky!B31</f>
        <v>784</v>
      </c>
      <c r="B9" s="133" t="str">
        <f>Položky!C31</f>
        <v>Malby</v>
      </c>
      <c r="C9" s="69"/>
      <c r="D9" s="134"/>
      <c r="E9" s="232">
        <f>Položky!BA39</f>
        <v>0</v>
      </c>
      <c r="F9" s="233">
        <f>Položky!BB39</f>
        <v>0</v>
      </c>
      <c r="G9" s="233">
        <f>Položky!BC39</f>
        <v>0</v>
      </c>
      <c r="H9" s="233">
        <f>Položky!BD39</f>
        <v>0</v>
      </c>
      <c r="I9" s="234">
        <f>Položky!BE39</f>
        <v>0</v>
      </c>
    </row>
    <row r="10" spans="1:57" s="37" customFormat="1" ht="13.5" thickBot="1">
      <c r="A10" s="231" t="str">
        <f>Položky!B40</f>
        <v>M21</v>
      </c>
      <c r="B10" s="133" t="str">
        <f>Položky!C40</f>
        <v>Elektromontáže</v>
      </c>
      <c r="C10" s="69"/>
      <c r="D10" s="134"/>
      <c r="E10" s="232">
        <f>Položky!BA132</f>
        <v>0</v>
      </c>
      <c r="F10" s="233">
        <f>Položky!BB132</f>
        <v>0</v>
      </c>
      <c r="G10" s="233">
        <f>Položky!BC132</f>
        <v>0</v>
      </c>
      <c r="H10" s="233">
        <f>Položky!BD132</f>
        <v>0</v>
      </c>
      <c r="I10" s="234">
        <f>Položky!BE132</f>
        <v>0</v>
      </c>
    </row>
    <row r="11" spans="1:57" s="141" customFormat="1" ht="13.5" thickBot="1">
      <c r="A11" s="135"/>
      <c r="B11" s="136" t="s">
        <v>57</v>
      </c>
      <c r="C11" s="136"/>
      <c r="D11" s="137"/>
      <c r="E11" s="138">
        <f>SUM(E7:E10)</f>
        <v>0</v>
      </c>
      <c r="F11" s="139">
        <f>SUM(F7:F10)</f>
        <v>0</v>
      </c>
      <c r="G11" s="139">
        <f>SUM(G7:G10)</f>
        <v>0</v>
      </c>
      <c r="H11" s="139">
        <f>SUM(H7:H10)</f>
        <v>0</v>
      </c>
      <c r="I11" s="140">
        <f>SUM(I7:I10)</f>
        <v>0</v>
      </c>
    </row>
    <row r="12" spans="1:57">
      <c r="A12" s="69"/>
      <c r="B12" s="69"/>
      <c r="C12" s="69"/>
      <c r="D12" s="69"/>
      <c r="E12" s="69"/>
      <c r="F12" s="69"/>
      <c r="G12" s="69"/>
      <c r="H12" s="69"/>
      <c r="I12" s="69"/>
    </row>
    <row r="13" spans="1:57" ht="19.5" customHeight="1">
      <c r="A13" s="125" t="s">
        <v>58</v>
      </c>
      <c r="B13" s="125"/>
      <c r="C13" s="125"/>
      <c r="D13" s="125"/>
      <c r="E13" s="125"/>
      <c r="F13" s="125"/>
      <c r="G13" s="142"/>
      <c r="H13" s="125"/>
      <c r="I13" s="125"/>
      <c r="BA13" s="43"/>
      <c r="BB13" s="43"/>
      <c r="BC13" s="43"/>
      <c r="BD13" s="43"/>
      <c r="BE13" s="43"/>
    </row>
    <row r="14" spans="1:57" ht="13.5" thickBot="1">
      <c r="A14" s="82"/>
      <c r="B14" s="82"/>
      <c r="C14" s="82"/>
      <c r="D14" s="82"/>
      <c r="E14" s="82"/>
      <c r="F14" s="82"/>
      <c r="G14" s="82"/>
      <c r="H14" s="82"/>
      <c r="I14" s="82"/>
    </row>
    <row r="15" spans="1:57">
      <c r="A15" s="76" t="s">
        <v>59</v>
      </c>
      <c r="B15" s="77"/>
      <c r="C15" s="77"/>
      <c r="D15" s="143"/>
      <c r="E15" s="144" t="s">
        <v>60</v>
      </c>
      <c r="F15" s="145" t="s">
        <v>61</v>
      </c>
      <c r="G15" s="146" t="s">
        <v>62</v>
      </c>
      <c r="H15" s="147"/>
      <c r="I15" s="148" t="s">
        <v>60</v>
      </c>
    </row>
    <row r="16" spans="1:57">
      <c r="A16" s="67" t="s">
        <v>236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237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238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239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240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241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242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>
      <c r="A23" s="67" t="s">
        <v>243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ht="13.5" thickBot="1">
      <c r="A24" s="155"/>
      <c r="B24" s="156" t="s">
        <v>63</v>
      </c>
      <c r="C24" s="157"/>
      <c r="D24" s="158"/>
      <c r="E24" s="159"/>
      <c r="F24" s="160"/>
      <c r="G24" s="160"/>
      <c r="H24" s="161">
        <f>SUM(I16:I23)</f>
        <v>0</v>
      </c>
      <c r="I24" s="162"/>
    </row>
    <row r="26" spans="1:53">
      <c r="B26" s="141"/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05"/>
  <sheetViews>
    <sheetView showGridLines="0" showZeros="0" zoomScaleNormal="100" workbookViewId="0">
      <selection activeCell="A132" sqref="A132:IV134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2017 Frýdl</v>
      </c>
      <c r="D3" s="172"/>
      <c r="E3" s="173" t="s">
        <v>64</v>
      </c>
      <c r="F3" s="174" t="str">
        <f>Rekapitulace!H1</f>
        <v>200917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21 Napojení el.sporáků, Alce bytovky</v>
      </c>
      <c r="D4" s="177"/>
      <c r="E4" s="178" t="str">
        <f>Rekapitulace!G2</f>
        <v>Napojení el.sporáků, bytovky ul. Albrechtická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48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8.6700000000000006E-3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196">
        <v>2</v>
      </c>
      <c r="B10" s="197" t="s">
        <v>88</v>
      </c>
      <c r="C10" s="198" t="s">
        <v>89</v>
      </c>
      <c r="D10" s="199" t="s">
        <v>90</v>
      </c>
      <c r="E10" s="200">
        <v>24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1.205E-2</v>
      </c>
    </row>
    <row r="11" spans="1:104">
      <c r="A11" s="203"/>
      <c r="B11" s="204"/>
      <c r="C11" s="205" t="s">
        <v>91</v>
      </c>
      <c r="D11" s="206"/>
      <c r="E11" s="206"/>
      <c r="F11" s="206"/>
      <c r="G11" s="207"/>
      <c r="L11" s="208" t="s">
        <v>91</v>
      </c>
      <c r="O11" s="195">
        <v>3</v>
      </c>
    </row>
    <row r="12" spans="1:104">
      <c r="A12" s="196">
        <v>3</v>
      </c>
      <c r="B12" s="197" t="s">
        <v>92</v>
      </c>
      <c r="C12" s="198" t="s">
        <v>93</v>
      </c>
      <c r="D12" s="199" t="s">
        <v>94</v>
      </c>
      <c r="E12" s="200">
        <v>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>
      <c r="A13" s="215"/>
      <c r="B13" s="216" t="s">
        <v>73</v>
      </c>
      <c r="C13" s="217" t="str">
        <f>CONCATENATE(B7," ",C7)</f>
        <v>61 Upravy povrchů vnitřní</v>
      </c>
      <c r="D13" s="218"/>
      <c r="E13" s="219"/>
      <c r="F13" s="220"/>
      <c r="G13" s="221">
        <f>SUM(G7:G12)</f>
        <v>0</v>
      </c>
      <c r="O13" s="195">
        <v>4</v>
      </c>
      <c r="BA13" s="222">
        <f>SUM(BA7:BA12)</f>
        <v>0</v>
      </c>
      <c r="BB13" s="222">
        <f>SUM(BB7:BB12)</f>
        <v>0</v>
      </c>
      <c r="BC13" s="222">
        <f>SUM(BC7:BC12)</f>
        <v>0</v>
      </c>
      <c r="BD13" s="222">
        <f>SUM(BD7:BD12)</f>
        <v>0</v>
      </c>
      <c r="BE13" s="222">
        <f>SUM(BE7:BE12)</f>
        <v>0</v>
      </c>
    </row>
    <row r="14" spans="1:104">
      <c r="A14" s="188" t="s">
        <v>72</v>
      </c>
      <c r="B14" s="189" t="s">
        <v>95</v>
      </c>
      <c r="C14" s="190" t="s">
        <v>96</v>
      </c>
      <c r="D14" s="191"/>
      <c r="E14" s="192"/>
      <c r="F14" s="192"/>
      <c r="G14" s="193"/>
      <c r="H14" s="194"/>
      <c r="I14" s="194"/>
      <c r="O14" s="195">
        <v>1</v>
      </c>
    </row>
    <row r="15" spans="1:104">
      <c r="A15" s="196">
        <v>4</v>
      </c>
      <c r="B15" s="197" t="s">
        <v>97</v>
      </c>
      <c r="C15" s="198" t="s">
        <v>98</v>
      </c>
      <c r="D15" s="199" t="s">
        <v>86</v>
      </c>
      <c r="E15" s="200">
        <v>48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1.33E-3</v>
      </c>
    </row>
    <row r="16" spans="1:104">
      <c r="A16" s="203"/>
      <c r="B16" s="204"/>
      <c r="C16" s="205" t="s">
        <v>99</v>
      </c>
      <c r="D16" s="206"/>
      <c r="E16" s="206"/>
      <c r="F16" s="206"/>
      <c r="G16" s="207"/>
      <c r="L16" s="208" t="s">
        <v>99</v>
      </c>
      <c r="O16" s="195">
        <v>3</v>
      </c>
    </row>
    <row r="17" spans="1:104">
      <c r="A17" s="203"/>
      <c r="B17" s="209"/>
      <c r="C17" s="210" t="s">
        <v>100</v>
      </c>
      <c r="D17" s="211"/>
      <c r="E17" s="212">
        <v>12</v>
      </c>
      <c r="F17" s="213"/>
      <c r="G17" s="214"/>
      <c r="M17" s="208" t="s">
        <v>100</v>
      </c>
      <c r="O17" s="195"/>
    </row>
    <row r="18" spans="1:104">
      <c r="A18" s="203"/>
      <c r="B18" s="209"/>
      <c r="C18" s="210" t="s">
        <v>101</v>
      </c>
      <c r="D18" s="211"/>
      <c r="E18" s="212">
        <v>12</v>
      </c>
      <c r="F18" s="213"/>
      <c r="G18" s="214"/>
      <c r="M18" s="208" t="s">
        <v>101</v>
      </c>
      <c r="O18" s="195"/>
    </row>
    <row r="19" spans="1:104">
      <c r="A19" s="203"/>
      <c r="B19" s="209"/>
      <c r="C19" s="210" t="s">
        <v>102</v>
      </c>
      <c r="D19" s="211"/>
      <c r="E19" s="212">
        <v>12</v>
      </c>
      <c r="F19" s="213"/>
      <c r="G19" s="214"/>
      <c r="M19" s="208" t="s">
        <v>102</v>
      </c>
      <c r="O19" s="195"/>
    </row>
    <row r="20" spans="1:104">
      <c r="A20" s="203"/>
      <c r="B20" s="209"/>
      <c r="C20" s="210" t="s">
        <v>103</v>
      </c>
      <c r="D20" s="211"/>
      <c r="E20" s="212">
        <v>12</v>
      </c>
      <c r="F20" s="213"/>
      <c r="G20" s="214"/>
      <c r="M20" s="208" t="s">
        <v>103</v>
      </c>
      <c r="O20" s="195"/>
    </row>
    <row r="21" spans="1:104">
      <c r="A21" s="196">
        <v>5</v>
      </c>
      <c r="B21" s="197" t="s">
        <v>104</v>
      </c>
      <c r="C21" s="198" t="s">
        <v>105</v>
      </c>
      <c r="D21" s="199" t="s">
        <v>90</v>
      </c>
      <c r="E21" s="200">
        <v>30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4.8999999999999998E-4</v>
      </c>
    </row>
    <row r="22" spans="1:104">
      <c r="A22" s="203"/>
      <c r="B22" s="204"/>
      <c r="C22" s="205" t="s">
        <v>106</v>
      </c>
      <c r="D22" s="206"/>
      <c r="E22" s="206"/>
      <c r="F22" s="206"/>
      <c r="G22" s="207"/>
      <c r="L22" s="208" t="s">
        <v>106</v>
      </c>
      <c r="O22" s="195">
        <v>3</v>
      </c>
    </row>
    <row r="23" spans="1:104">
      <c r="A23" s="196">
        <v>6</v>
      </c>
      <c r="B23" s="197" t="s">
        <v>107</v>
      </c>
      <c r="C23" s="198" t="s">
        <v>108</v>
      </c>
      <c r="D23" s="199" t="s">
        <v>90</v>
      </c>
      <c r="E23" s="200">
        <v>24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4.8999999999999998E-4</v>
      </c>
    </row>
    <row r="24" spans="1:104">
      <c r="A24" s="203"/>
      <c r="B24" s="204"/>
      <c r="C24" s="205" t="s">
        <v>109</v>
      </c>
      <c r="D24" s="206"/>
      <c r="E24" s="206"/>
      <c r="F24" s="206"/>
      <c r="G24" s="207"/>
      <c r="L24" s="208" t="s">
        <v>109</v>
      </c>
      <c r="O24" s="195">
        <v>3</v>
      </c>
    </row>
    <row r="25" spans="1:104">
      <c r="A25" s="203"/>
      <c r="B25" s="209"/>
      <c r="C25" s="210" t="s">
        <v>110</v>
      </c>
      <c r="D25" s="211"/>
      <c r="E25" s="212">
        <v>6</v>
      </c>
      <c r="F25" s="213"/>
      <c r="G25" s="214"/>
      <c r="M25" s="208" t="s">
        <v>110</v>
      </c>
      <c r="O25" s="195"/>
    </row>
    <row r="26" spans="1:104">
      <c r="A26" s="203"/>
      <c r="B26" s="209"/>
      <c r="C26" s="210" t="s">
        <v>111</v>
      </c>
      <c r="D26" s="211"/>
      <c r="E26" s="212">
        <v>6</v>
      </c>
      <c r="F26" s="213"/>
      <c r="G26" s="214"/>
      <c r="M26" s="208" t="s">
        <v>111</v>
      </c>
      <c r="O26" s="195"/>
    </row>
    <row r="27" spans="1:104">
      <c r="A27" s="203"/>
      <c r="B27" s="209"/>
      <c r="C27" s="210" t="s">
        <v>112</v>
      </c>
      <c r="D27" s="211"/>
      <c r="E27" s="212">
        <v>6</v>
      </c>
      <c r="F27" s="213"/>
      <c r="G27" s="214"/>
      <c r="M27" s="208" t="s">
        <v>112</v>
      </c>
      <c r="O27" s="195"/>
    </row>
    <row r="28" spans="1:104">
      <c r="A28" s="203"/>
      <c r="B28" s="209"/>
      <c r="C28" s="210" t="s">
        <v>113</v>
      </c>
      <c r="D28" s="211"/>
      <c r="E28" s="212">
        <v>6</v>
      </c>
      <c r="F28" s="213"/>
      <c r="G28" s="214"/>
      <c r="M28" s="208" t="s">
        <v>113</v>
      </c>
      <c r="O28" s="195"/>
    </row>
    <row r="29" spans="1:104" ht="22.5">
      <c r="A29" s="196">
        <v>7</v>
      </c>
      <c r="B29" s="197" t="s">
        <v>114</v>
      </c>
      <c r="C29" s="198" t="s">
        <v>115</v>
      </c>
      <c r="D29" s="199" t="s">
        <v>116</v>
      </c>
      <c r="E29" s="200">
        <v>0.1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3</v>
      </c>
      <c r="AC29" s="167">
        <v>3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3</v>
      </c>
      <c r="CZ29" s="167">
        <v>0</v>
      </c>
    </row>
    <row r="30" spans="1:104">
      <c r="A30" s="215"/>
      <c r="B30" s="216" t="s">
        <v>73</v>
      </c>
      <c r="C30" s="217" t="str">
        <f>CONCATENATE(B14," ",C14)</f>
        <v>97 Prorážení otvorů</v>
      </c>
      <c r="D30" s="218"/>
      <c r="E30" s="219"/>
      <c r="F30" s="220"/>
      <c r="G30" s="221">
        <f>SUM(G14:G29)</f>
        <v>0</v>
      </c>
      <c r="O30" s="195">
        <v>4</v>
      </c>
      <c r="BA30" s="222">
        <f>SUM(BA14:BA29)</f>
        <v>0</v>
      </c>
      <c r="BB30" s="222">
        <f>SUM(BB14:BB29)</f>
        <v>0</v>
      </c>
      <c r="BC30" s="222">
        <f>SUM(BC14:BC29)</f>
        <v>0</v>
      </c>
      <c r="BD30" s="222">
        <f>SUM(BD14:BD29)</f>
        <v>0</v>
      </c>
      <c r="BE30" s="222">
        <f>SUM(BE14:BE29)</f>
        <v>0</v>
      </c>
    </row>
    <row r="31" spans="1:104">
      <c r="A31" s="188" t="s">
        <v>72</v>
      </c>
      <c r="B31" s="189" t="s">
        <v>117</v>
      </c>
      <c r="C31" s="190" t="s">
        <v>118</v>
      </c>
      <c r="D31" s="191"/>
      <c r="E31" s="192"/>
      <c r="F31" s="192"/>
      <c r="G31" s="193"/>
      <c r="H31" s="194"/>
      <c r="I31" s="194"/>
      <c r="O31" s="195">
        <v>1</v>
      </c>
    </row>
    <row r="32" spans="1:104">
      <c r="A32" s="196">
        <v>8</v>
      </c>
      <c r="B32" s="197" t="s">
        <v>119</v>
      </c>
      <c r="C32" s="198" t="s">
        <v>120</v>
      </c>
      <c r="D32" s="199" t="s">
        <v>94</v>
      </c>
      <c r="E32" s="200">
        <v>10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7</v>
      </c>
      <c r="CZ32" s="167">
        <v>6.9999999999999994E-5</v>
      </c>
    </row>
    <row r="33" spans="1:104">
      <c r="A33" s="203"/>
      <c r="B33" s="204"/>
      <c r="C33" s="205" t="s">
        <v>121</v>
      </c>
      <c r="D33" s="206"/>
      <c r="E33" s="206"/>
      <c r="F33" s="206"/>
      <c r="G33" s="207"/>
      <c r="L33" s="208" t="s">
        <v>121</v>
      </c>
      <c r="O33" s="195">
        <v>3</v>
      </c>
    </row>
    <row r="34" spans="1:104">
      <c r="A34" s="196">
        <v>9</v>
      </c>
      <c r="B34" s="197" t="s">
        <v>122</v>
      </c>
      <c r="C34" s="198" t="s">
        <v>123</v>
      </c>
      <c r="D34" s="199" t="s">
        <v>94</v>
      </c>
      <c r="E34" s="200">
        <v>360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1.3999999999999999E-4</v>
      </c>
    </row>
    <row r="35" spans="1:104">
      <c r="A35" s="203"/>
      <c r="B35" s="209"/>
      <c r="C35" s="210" t="s">
        <v>124</v>
      </c>
      <c r="D35" s="211"/>
      <c r="E35" s="212">
        <v>360</v>
      </c>
      <c r="F35" s="213"/>
      <c r="G35" s="214"/>
      <c r="M35" s="208" t="s">
        <v>124</v>
      </c>
      <c r="O35" s="195"/>
    </row>
    <row r="36" spans="1:104">
      <c r="A36" s="196">
        <v>10</v>
      </c>
      <c r="B36" s="197" t="s">
        <v>125</v>
      </c>
      <c r="C36" s="198" t="s">
        <v>126</v>
      </c>
      <c r="D36" s="199" t="s">
        <v>127</v>
      </c>
      <c r="E36" s="200">
        <v>36</v>
      </c>
      <c r="F36" s="200">
        <v>0</v>
      </c>
      <c r="G36" s="201">
        <f>E36*F36</f>
        <v>0</v>
      </c>
      <c r="O36" s="195">
        <v>2</v>
      </c>
      <c r="AA36" s="167">
        <v>3</v>
      </c>
      <c r="AB36" s="167">
        <v>7</v>
      </c>
      <c r="AC36" s="167">
        <v>24662007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3</v>
      </c>
      <c r="CB36" s="202">
        <v>7</v>
      </c>
      <c r="CZ36" s="167">
        <v>1E-3</v>
      </c>
    </row>
    <row r="37" spans="1:104">
      <c r="A37" s="196">
        <v>11</v>
      </c>
      <c r="B37" s="197" t="s">
        <v>128</v>
      </c>
      <c r="C37" s="198" t="s">
        <v>129</v>
      </c>
      <c r="D37" s="199" t="s">
        <v>130</v>
      </c>
      <c r="E37" s="200">
        <v>5</v>
      </c>
      <c r="F37" s="200">
        <v>0</v>
      </c>
      <c r="G37" s="201">
        <f>E37*F37</f>
        <v>0</v>
      </c>
      <c r="O37" s="195">
        <v>2</v>
      </c>
      <c r="AA37" s="167">
        <v>3</v>
      </c>
      <c r="AB37" s="167">
        <v>7</v>
      </c>
      <c r="AC37" s="167" t="s">
        <v>128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3</v>
      </c>
      <c r="CB37" s="202">
        <v>7</v>
      </c>
      <c r="CZ37" s="167">
        <v>1E-3</v>
      </c>
    </row>
    <row r="38" spans="1:104">
      <c r="A38" s="203"/>
      <c r="B38" s="204"/>
      <c r="C38" s="205" t="s">
        <v>131</v>
      </c>
      <c r="D38" s="206"/>
      <c r="E38" s="206"/>
      <c r="F38" s="206"/>
      <c r="G38" s="207"/>
      <c r="L38" s="208" t="s">
        <v>131</v>
      </c>
      <c r="O38" s="195">
        <v>3</v>
      </c>
    </row>
    <row r="39" spans="1:104">
      <c r="A39" s="215"/>
      <c r="B39" s="216" t="s">
        <v>73</v>
      </c>
      <c r="C39" s="217" t="str">
        <f>CONCATENATE(B31," ",C31)</f>
        <v>784 Malby</v>
      </c>
      <c r="D39" s="218"/>
      <c r="E39" s="219"/>
      <c r="F39" s="220"/>
      <c r="G39" s="221">
        <f>SUM(G31:G38)</f>
        <v>0</v>
      </c>
      <c r="O39" s="195">
        <v>4</v>
      </c>
      <c r="BA39" s="222">
        <f>SUM(BA31:BA38)</f>
        <v>0</v>
      </c>
      <c r="BB39" s="222">
        <f>SUM(BB31:BB38)</f>
        <v>0</v>
      </c>
      <c r="BC39" s="222">
        <f>SUM(BC31:BC38)</f>
        <v>0</v>
      </c>
      <c r="BD39" s="222">
        <f>SUM(BD31:BD38)</f>
        <v>0</v>
      </c>
      <c r="BE39" s="222">
        <f>SUM(BE31:BE38)</f>
        <v>0</v>
      </c>
    </row>
    <row r="40" spans="1:104">
      <c r="A40" s="188" t="s">
        <v>72</v>
      </c>
      <c r="B40" s="189" t="s">
        <v>132</v>
      </c>
      <c r="C40" s="190" t="s">
        <v>133</v>
      </c>
      <c r="D40" s="191"/>
      <c r="E40" s="192"/>
      <c r="F40" s="192"/>
      <c r="G40" s="193"/>
      <c r="H40" s="194"/>
      <c r="I40" s="194"/>
      <c r="O40" s="195">
        <v>1</v>
      </c>
    </row>
    <row r="41" spans="1:104">
      <c r="A41" s="196">
        <v>12</v>
      </c>
      <c r="B41" s="197" t="s">
        <v>134</v>
      </c>
      <c r="C41" s="198" t="s">
        <v>135</v>
      </c>
      <c r="D41" s="199" t="s">
        <v>90</v>
      </c>
      <c r="E41" s="200">
        <v>76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9</v>
      </c>
      <c r="AC41" s="167">
        <v>9</v>
      </c>
      <c r="AZ41" s="167">
        <v>4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9</v>
      </c>
      <c r="CZ41" s="167">
        <v>0</v>
      </c>
    </row>
    <row r="42" spans="1:104">
      <c r="A42" s="203"/>
      <c r="B42" s="204"/>
      <c r="C42" s="205" t="s">
        <v>136</v>
      </c>
      <c r="D42" s="206"/>
      <c r="E42" s="206"/>
      <c r="F42" s="206"/>
      <c r="G42" s="207"/>
      <c r="L42" s="208" t="s">
        <v>136</v>
      </c>
      <c r="O42" s="195">
        <v>3</v>
      </c>
    </row>
    <row r="43" spans="1:104">
      <c r="A43" s="203"/>
      <c r="B43" s="209"/>
      <c r="C43" s="210" t="s">
        <v>137</v>
      </c>
      <c r="D43" s="211"/>
      <c r="E43" s="212">
        <v>19</v>
      </c>
      <c r="F43" s="213"/>
      <c r="G43" s="214"/>
      <c r="M43" s="208" t="s">
        <v>137</v>
      </c>
      <c r="O43" s="195"/>
    </row>
    <row r="44" spans="1:104">
      <c r="A44" s="203"/>
      <c r="B44" s="209"/>
      <c r="C44" s="210" t="s">
        <v>138</v>
      </c>
      <c r="D44" s="211"/>
      <c r="E44" s="212">
        <v>19</v>
      </c>
      <c r="F44" s="213"/>
      <c r="G44" s="214"/>
      <c r="M44" s="208" t="s">
        <v>138</v>
      </c>
      <c r="O44" s="195"/>
    </row>
    <row r="45" spans="1:104">
      <c r="A45" s="203"/>
      <c r="B45" s="209"/>
      <c r="C45" s="210" t="s">
        <v>139</v>
      </c>
      <c r="D45" s="211"/>
      <c r="E45" s="212">
        <v>19</v>
      </c>
      <c r="F45" s="213"/>
      <c r="G45" s="214"/>
      <c r="M45" s="208" t="s">
        <v>139</v>
      </c>
      <c r="O45" s="195"/>
    </row>
    <row r="46" spans="1:104">
      <c r="A46" s="203"/>
      <c r="B46" s="209"/>
      <c r="C46" s="210" t="s">
        <v>140</v>
      </c>
      <c r="D46" s="211"/>
      <c r="E46" s="212">
        <v>19</v>
      </c>
      <c r="F46" s="213"/>
      <c r="G46" s="214"/>
      <c r="M46" s="208" t="s">
        <v>140</v>
      </c>
      <c r="O46" s="195"/>
    </row>
    <row r="47" spans="1:104">
      <c r="A47" s="196">
        <v>13</v>
      </c>
      <c r="B47" s="197" t="s">
        <v>141</v>
      </c>
      <c r="C47" s="198" t="s">
        <v>142</v>
      </c>
      <c r="D47" s="199" t="s">
        <v>86</v>
      </c>
      <c r="E47" s="200">
        <v>16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9</v>
      </c>
      <c r="AC47" s="167">
        <v>9</v>
      </c>
      <c r="AZ47" s="167">
        <v>4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9</v>
      </c>
      <c r="CZ47" s="167">
        <v>1.2999999999999999E-4</v>
      </c>
    </row>
    <row r="48" spans="1:104">
      <c r="A48" s="203"/>
      <c r="B48" s="204"/>
      <c r="C48" s="205" t="s">
        <v>143</v>
      </c>
      <c r="D48" s="206"/>
      <c r="E48" s="206"/>
      <c r="F48" s="206"/>
      <c r="G48" s="207"/>
      <c r="L48" s="208" t="s">
        <v>143</v>
      </c>
      <c r="O48" s="195">
        <v>3</v>
      </c>
    </row>
    <row r="49" spans="1:104">
      <c r="A49" s="203"/>
      <c r="B49" s="209"/>
      <c r="C49" s="210" t="s">
        <v>144</v>
      </c>
      <c r="D49" s="211"/>
      <c r="E49" s="212">
        <v>4</v>
      </c>
      <c r="F49" s="213"/>
      <c r="G49" s="214"/>
      <c r="M49" s="208" t="s">
        <v>144</v>
      </c>
      <c r="O49" s="195"/>
    </row>
    <row r="50" spans="1:104">
      <c r="A50" s="203"/>
      <c r="B50" s="209"/>
      <c r="C50" s="210" t="s">
        <v>145</v>
      </c>
      <c r="D50" s="211"/>
      <c r="E50" s="212">
        <v>4</v>
      </c>
      <c r="F50" s="213"/>
      <c r="G50" s="214"/>
      <c r="M50" s="208" t="s">
        <v>145</v>
      </c>
      <c r="O50" s="195"/>
    </row>
    <row r="51" spans="1:104">
      <c r="A51" s="203"/>
      <c r="B51" s="209"/>
      <c r="C51" s="210" t="s">
        <v>146</v>
      </c>
      <c r="D51" s="211"/>
      <c r="E51" s="212">
        <v>4</v>
      </c>
      <c r="F51" s="213"/>
      <c r="G51" s="214"/>
      <c r="M51" s="208" t="s">
        <v>146</v>
      </c>
      <c r="O51" s="195"/>
    </row>
    <row r="52" spans="1:104">
      <c r="A52" s="203"/>
      <c r="B52" s="209"/>
      <c r="C52" s="210" t="s">
        <v>147</v>
      </c>
      <c r="D52" s="211"/>
      <c r="E52" s="212">
        <v>4</v>
      </c>
      <c r="F52" s="213"/>
      <c r="G52" s="214"/>
      <c r="M52" s="208" t="s">
        <v>147</v>
      </c>
      <c r="O52" s="195"/>
    </row>
    <row r="53" spans="1:104">
      <c r="A53" s="196">
        <v>14</v>
      </c>
      <c r="B53" s="197" t="s">
        <v>148</v>
      </c>
      <c r="C53" s="198" t="s">
        <v>149</v>
      </c>
      <c r="D53" s="199" t="s">
        <v>86</v>
      </c>
      <c r="E53" s="200">
        <v>464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9</v>
      </c>
      <c r="AC53" s="167">
        <v>9</v>
      </c>
      <c r="AZ53" s="167">
        <v>4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9</v>
      </c>
      <c r="CZ53" s="167">
        <v>0</v>
      </c>
    </row>
    <row r="54" spans="1:104">
      <c r="A54" s="203"/>
      <c r="B54" s="204"/>
      <c r="C54" s="205" t="s">
        <v>150</v>
      </c>
      <c r="D54" s="206"/>
      <c r="E54" s="206"/>
      <c r="F54" s="206"/>
      <c r="G54" s="207"/>
      <c r="L54" s="208" t="s">
        <v>150</v>
      </c>
      <c r="O54" s="195">
        <v>3</v>
      </c>
    </row>
    <row r="55" spans="1:104">
      <c r="A55" s="203"/>
      <c r="B55" s="209"/>
      <c r="C55" s="210" t="s">
        <v>151</v>
      </c>
      <c r="D55" s="211"/>
      <c r="E55" s="212">
        <v>116</v>
      </c>
      <c r="F55" s="213"/>
      <c r="G55" s="214"/>
      <c r="M55" s="208" t="s">
        <v>151</v>
      </c>
      <c r="O55" s="195"/>
    </row>
    <row r="56" spans="1:104">
      <c r="A56" s="203"/>
      <c r="B56" s="209"/>
      <c r="C56" s="210" t="s">
        <v>152</v>
      </c>
      <c r="D56" s="211"/>
      <c r="E56" s="212">
        <v>116</v>
      </c>
      <c r="F56" s="213"/>
      <c r="G56" s="214"/>
      <c r="M56" s="208" t="s">
        <v>152</v>
      </c>
      <c r="O56" s="195"/>
    </row>
    <row r="57" spans="1:104">
      <c r="A57" s="203"/>
      <c r="B57" s="209"/>
      <c r="C57" s="210" t="s">
        <v>153</v>
      </c>
      <c r="D57" s="211"/>
      <c r="E57" s="212">
        <v>116</v>
      </c>
      <c r="F57" s="213"/>
      <c r="G57" s="214"/>
      <c r="M57" s="208" t="s">
        <v>153</v>
      </c>
      <c r="O57" s="195"/>
    </row>
    <row r="58" spans="1:104">
      <c r="A58" s="203"/>
      <c r="B58" s="209"/>
      <c r="C58" s="210" t="s">
        <v>154</v>
      </c>
      <c r="D58" s="211"/>
      <c r="E58" s="212">
        <v>116</v>
      </c>
      <c r="F58" s="213"/>
      <c r="G58" s="214"/>
      <c r="M58" s="208" t="s">
        <v>154</v>
      </c>
      <c r="O58" s="195"/>
    </row>
    <row r="59" spans="1:104">
      <c r="A59" s="196">
        <v>15</v>
      </c>
      <c r="B59" s="197" t="s">
        <v>155</v>
      </c>
      <c r="C59" s="198" t="s">
        <v>156</v>
      </c>
      <c r="D59" s="199" t="s">
        <v>86</v>
      </c>
      <c r="E59" s="200">
        <v>160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9</v>
      </c>
      <c r="AC59" s="167">
        <v>9</v>
      </c>
      <c r="AZ59" s="167">
        <v>4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9</v>
      </c>
      <c r="CZ59" s="167">
        <v>0</v>
      </c>
    </row>
    <row r="60" spans="1:104">
      <c r="A60" s="203"/>
      <c r="B60" s="204"/>
      <c r="C60" s="205" t="s">
        <v>157</v>
      </c>
      <c r="D60" s="206"/>
      <c r="E60" s="206"/>
      <c r="F60" s="206"/>
      <c r="G60" s="207"/>
      <c r="L60" s="208" t="s">
        <v>157</v>
      </c>
      <c r="O60" s="195">
        <v>3</v>
      </c>
    </row>
    <row r="61" spans="1:104">
      <c r="A61" s="203"/>
      <c r="B61" s="209"/>
      <c r="C61" s="210" t="s">
        <v>158</v>
      </c>
      <c r="D61" s="211"/>
      <c r="E61" s="212">
        <v>40</v>
      </c>
      <c r="F61" s="213"/>
      <c r="G61" s="214"/>
      <c r="M61" s="208" t="s">
        <v>158</v>
      </c>
      <c r="O61" s="195"/>
    </row>
    <row r="62" spans="1:104">
      <c r="A62" s="203"/>
      <c r="B62" s="209"/>
      <c r="C62" s="210" t="s">
        <v>159</v>
      </c>
      <c r="D62" s="211"/>
      <c r="E62" s="212">
        <v>40</v>
      </c>
      <c r="F62" s="213"/>
      <c r="G62" s="214"/>
      <c r="M62" s="208" t="s">
        <v>159</v>
      </c>
      <c r="O62" s="195"/>
    </row>
    <row r="63" spans="1:104">
      <c r="A63" s="203"/>
      <c r="B63" s="209"/>
      <c r="C63" s="210" t="s">
        <v>160</v>
      </c>
      <c r="D63" s="211"/>
      <c r="E63" s="212">
        <v>40</v>
      </c>
      <c r="F63" s="213"/>
      <c r="G63" s="214"/>
      <c r="M63" s="208" t="s">
        <v>160</v>
      </c>
      <c r="O63" s="195"/>
    </row>
    <row r="64" spans="1:104">
      <c r="A64" s="203"/>
      <c r="B64" s="209"/>
      <c r="C64" s="210" t="s">
        <v>161</v>
      </c>
      <c r="D64" s="211"/>
      <c r="E64" s="212">
        <v>40</v>
      </c>
      <c r="F64" s="213"/>
      <c r="G64" s="214"/>
      <c r="M64" s="208" t="s">
        <v>161</v>
      </c>
      <c r="O64" s="195"/>
    </row>
    <row r="65" spans="1:104">
      <c r="A65" s="196">
        <v>16</v>
      </c>
      <c r="B65" s="197" t="s">
        <v>162</v>
      </c>
      <c r="C65" s="198" t="s">
        <v>163</v>
      </c>
      <c r="D65" s="199" t="s">
        <v>86</v>
      </c>
      <c r="E65" s="200">
        <v>32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9</v>
      </c>
      <c r="AC65" s="167">
        <v>9</v>
      </c>
      <c r="AZ65" s="167">
        <v>4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9</v>
      </c>
      <c r="CZ65" s="167">
        <v>0</v>
      </c>
    </row>
    <row r="66" spans="1:104">
      <c r="A66" s="203"/>
      <c r="B66" s="204"/>
      <c r="C66" s="205" t="s">
        <v>164</v>
      </c>
      <c r="D66" s="206"/>
      <c r="E66" s="206"/>
      <c r="F66" s="206"/>
      <c r="G66" s="207"/>
      <c r="L66" s="208" t="s">
        <v>164</v>
      </c>
      <c r="O66" s="195">
        <v>3</v>
      </c>
    </row>
    <row r="67" spans="1:104">
      <c r="A67" s="203"/>
      <c r="B67" s="209"/>
      <c r="C67" s="210" t="s">
        <v>165</v>
      </c>
      <c r="D67" s="211"/>
      <c r="E67" s="212">
        <v>8</v>
      </c>
      <c r="F67" s="213"/>
      <c r="G67" s="214"/>
      <c r="M67" s="208" t="s">
        <v>165</v>
      </c>
      <c r="O67" s="195"/>
    </row>
    <row r="68" spans="1:104">
      <c r="A68" s="203"/>
      <c r="B68" s="209"/>
      <c r="C68" s="210" t="s">
        <v>166</v>
      </c>
      <c r="D68" s="211"/>
      <c r="E68" s="212">
        <v>8</v>
      </c>
      <c r="F68" s="213"/>
      <c r="G68" s="214"/>
      <c r="M68" s="208" t="s">
        <v>166</v>
      </c>
      <c r="O68" s="195"/>
    </row>
    <row r="69" spans="1:104">
      <c r="A69" s="203"/>
      <c r="B69" s="209"/>
      <c r="C69" s="210" t="s">
        <v>167</v>
      </c>
      <c r="D69" s="211"/>
      <c r="E69" s="212">
        <v>8</v>
      </c>
      <c r="F69" s="213"/>
      <c r="G69" s="214"/>
      <c r="M69" s="208" t="s">
        <v>167</v>
      </c>
      <c r="O69" s="195"/>
    </row>
    <row r="70" spans="1:104">
      <c r="A70" s="203"/>
      <c r="B70" s="209"/>
      <c r="C70" s="210" t="s">
        <v>168</v>
      </c>
      <c r="D70" s="211"/>
      <c r="E70" s="212">
        <v>8</v>
      </c>
      <c r="F70" s="213"/>
      <c r="G70" s="214"/>
      <c r="M70" s="208" t="s">
        <v>168</v>
      </c>
      <c r="O70" s="195"/>
    </row>
    <row r="71" spans="1:104">
      <c r="A71" s="196">
        <v>17</v>
      </c>
      <c r="B71" s="197" t="s">
        <v>169</v>
      </c>
      <c r="C71" s="198" t="s">
        <v>170</v>
      </c>
      <c r="D71" s="199" t="s">
        <v>86</v>
      </c>
      <c r="E71" s="200">
        <v>16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9</v>
      </c>
      <c r="AC71" s="167">
        <v>9</v>
      </c>
      <c r="AZ71" s="167">
        <v>4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9</v>
      </c>
      <c r="CZ71" s="167">
        <v>3.3E-4</v>
      </c>
    </row>
    <row r="72" spans="1:104">
      <c r="A72" s="203"/>
      <c r="B72" s="204"/>
      <c r="C72" s="205" t="s">
        <v>171</v>
      </c>
      <c r="D72" s="206"/>
      <c r="E72" s="206"/>
      <c r="F72" s="206"/>
      <c r="G72" s="207"/>
      <c r="L72" s="208" t="s">
        <v>171</v>
      </c>
      <c r="O72" s="195">
        <v>3</v>
      </c>
    </row>
    <row r="73" spans="1:104">
      <c r="A73" s="203"/>
      <c r="B73" s="209"/>
      <c r="C73" s="210" t="s">
        <v>172</v>
      </c>
      <c r="D73" s="211"/>
      <c r="E73" s="212">
        <v>16</v>
      </c>
      <c r="F73" s="213"/>
      <c r="G73" s="214"/>
      <c r="M73" s="208" t="s">
        <v>172</v>
      </c>
      <c r="O73" s="195"/>
    </row>
    <row r="74" spans="1:104">
      <c r="A74" s="196">
        <v>18</v>
      </c>
      <c r="B74" s="197" t="s">
        <v>173</v>
      </c>
      <c r="C74" s="198" t="s">
        <v>174</v>
      </c>
      <c r="D74" s="199" t="s">
        <v>86</v>
      </c>
      <c r="E74" s="200">
        <v>16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9</v>
      </c>
      <c r="AC74" s="167">
        <v>9</v>
      </c>
      <c r="AZ74" s="167">
        <v>4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9</v>
      </c>
      <c r="CZ74" s="167">
        <v>0</v>
      </c>
    </row>
    <row r="75" spans="1:104">
      <c r="A75" s="203"/>
      <c r="B75" s="204"/>
      <c r="C75" s="205" t="s">
        <v>175</v>
      </c>
      <c r="D75" s="206"/>
      <c r="E75" s="206"/>
      <c r="F75" s="206"/>
      <c r="G75" s="207"/>
      <c r="L75" s="208" t="s">
        <v>175</v>
      </c>
      <c r="O75" s="195">
        <v>3</v>
      </c>
    </row>
    <row r="76" spans="1:104">
      <c r="A76" s="203"/>
      <c r="B76" s="209"/>
      <c r="C76" s="210" t="s">
        <v>176</v>
      </c>
      <c r="D76" s="211"/>
      <c r="E76" s="212">
        <v>16</v>
      </c>
      <c r="F76" s="213"/>
      <c r="G76" s="214"/>
      <c r="M76" s="208" t="s">
        <v>176</v>
      </c>
      <c r="O76" s="195"/>
    </row>
    <row r="77" spans="1:104">
      <c r="A77" s="196">
        <v>19</v>
      </c>
      <c r="B77" s="197" t="s">
        <v>177</v>
      </c>
      <c r="C77" s="198" t="s">
        <v>178</v>
      </c>
      <c r="D77" s="199" t="s">
        <v>86</v>
      </c>
      <c r="E77" s="200">
        <v>116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9</v>
      </c>
      <c r="AC77" s="167">
        <v>9</v>
      </c>
      <c r="AZ77" s="167">
        <v>4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9</v>
      </c>
      <c r="CZ77" s="167">
        <v>0</v>
      </c>
    </row>
    <row r="78" spans="1:104">
      <c r="A78" s="203"/>
      <c r="B78" s="204"/>
      <c r="C78" s="205" t="s">
        <v>175</v>
      </c>
      <c r="D78" s="206"/>
      <c r="E78" s="206"/>
      <c r="F78" s="206"/>
      <c r="G78" s="207"/>
      <c r="L78" s="208" t="s">
        <v>175</v>
      </c>
      <c r="O78" s="195">
        <v>3</v>
      </c>
    </row>
    <row r="79" spans="1:104">
      <c r="A79" s="203"/>
      <c r="B79" s="209"/>
      <c r="C79" s="210" t="s">
        <v>179</v>
      </c>
      <c r="D79" s="211"/>
      <c r="E79" s="212">
        <v>29</v>
      </c>
      <c r="F79" s="213"/>
      <c r="G79" s="214"/>
      <c r="M79" s="208" t="s">
        <v>179</v>
      </c>
      <c r="O79" s="195"/>
    </row>
    <row r="80" spans="1:104">
      <c r="A80" s="203"/>
      <c r="B80" s="209"/>
      <c r="C80" s="210" t="s">
        <v>180</v>
      </c>
      <c r="D80" s="211"/>
      <c r="E80" s="212">
        <v>29</v>
      </c>
      <c r="F80" s="213"/>
      <c r="G80" s="214"/>
      <c r="M80" s="208" t="s">
        <v>180</v>
      </c>
      <c r="O80" s="195"/>
    </row>
    <row r="81" spans="1:104">
      <c r="A81" s="203"/>
      <c r="B81" s="209"/>
      <c r="C81" s="210" t="s">
        <v>181</v>
      </c>
      <c r="D81" s="211"/>
      <c r="E81" s="212">
        <v>29</v>
      </c>
      <c r="F81" s="213"/>
      <c r="G81" s="214"/>
      <c r="M81" s="208" t="s">
        <v>181</v>
      </c>
      <c r="O81" s="195"/>
    </row>
    <row r="82" spans="1:104">
      <c r="A82" s="203"/>
      <c r="B82" s="209"/>
      <c r="C82" s="210" t="s">
        <v>182</v>
      </c>
      <c r="D82" s="211"/>
      <c r="E82" s="212">
        <v>29</v>
      </c>
      <c r="F82" s="213"/>
      <c r="G82" s="214"/>
      <c r="M82" s="208" t="s">
        <v>182</v>
      </c>
      <c r="O82" s="195"/>
    </row>
    <row r="83" spans="1:104">
      <c r="A83" s="196">
        <v>20</v>
      </c>
      <c r="B83" s="197" t="s">
        <v>183</v>
      </c>
      <c r="C83" s="198" t="s">
        <v>184</v>
      </c>
      <c r="D83" s="199" t="s">
        <v>86</v>
      </c>
      <c r="E83" s="200">
        <v>16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9</v>
      </c>
      <c r="AC83" s="167">
        <v>9</v>
      </c>
      <c r="AZ83" s="167">
        <v>4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9</v>
      </c>
      <c r="CZ83" s="167">
        <v>0</v>
      </c>
    </row>
    <row r="84" spans="1:104">
      <c r="A84" s="203"/>
      <c r="B84" s="204"/>
      <c r="C84" s="205" t="s">
        <v>175</v>
      </c>
      <c r="D84" s="206"/>
      <c r="E84" s="206"/>
      <c r="F84" s="206"/>
      <c r="G84" s="207"/>
      <c r="L84" s="208" t="s">
        <v>175</v>
      </c>
      <c r="O84" s="195">
        <v>3</v>
      </c>
    </row>
    <row r="85" spans="1:104">
      <c r="A85" s="203"/>
      <c r="B85" s="209"/>
      <c r="C85" s="210" t="s">
        <v>144</v>
      </c>
      <c r="D85" s="211"/>
      <c r="E85" s="212">
        <v>4</v>
      </c>
      <c r="F85" s="213"/>
      <c r="G85" s="214"/>
      <c r="M85" s="208" t="s">
        <v>144</v>
      </c>
      <c r="O85" s="195"/>
    </row>
    <row r="86" spans="1:104">
      <c r="A86" s="203"/>
      <c r="B86" s="209"/>
      <c r="C86" s="210" t="s">
        <v>145</v>
      </c>
      <c r="D86" s="211"/>
      <c r="E86" s="212">
        <v>4</v>
      </c>
      <c r="F86" s="213"/>
      <c r="G86" s="214"/>
      <c r="M86" s="208" t="s">
        <v>145</v>
      </c>
      <c r="O86" s="195"/>
    </row>
    <row r="87" spans="1:104">
      <c r="A87" s="203"/>
      <c r="B87" s="209"/>
      <c r="C87" s="210" t="s">
        <v>146</v>
      </c>
      <c r="D87" s="211"/>
      <c r="E87" s="212">
        <v>4</v>
      </c>
      <c r="F87" s="213"/>
      <c r="G87" s="214"/>
      <c r="M87" s="208" t="s">
        <v>146</v>
      </c>
      <c r="O87" s="195"/>
    </row>
    <row r="88" spans="1:104">
      <c r="A88" s="203"/>
      <c r="B88" s="209"/>
      <c r="C88" s="210" t="s">
        <v>147</v>
      </c>
      <c r="D88" s="211"/>
      <c r="E88" s="212">
        <v>4</v>
      </c>
      <c r="F88" s="213"/>
      <c r="G88" s="214"/>
      <c r="M88" s="208" t="s">
        <v>147</v>
      </c>
      <c r="O88" s="195"/>
    </row>
    <row r="89" spans="1:104">
      <c r="A89" s="196">
        <v>21</v>
      </c>
      <c r="B89" s="197" t="s">
        <v>185</v>
      </c>
      <c r="C89" s="198" t="s">
        <v>186</v>
      </c>
      <c r="D89" s="199" t="s">
        <v>86</v>
      </c>
      <c r="E89" s="200">
        <v>16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9</v>
      </c>
      <c r="AC89" s="167">
        <v>9</v>
      </c>
      <c r="AZ89" s="167">
        <v>4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9</v>
      </c>
      <c r="CZ89" s="167">
        <v>0</v>
      </c>
    </row>
    <row r="90" spans="1:104">
      <c r="A90" s="203"/>
      <c r="B90" s="204"/>
      <c r="C90" s="205" t="s">
        <v>187</v>
      </c>
      <c r="D90" s="206"/>
      <c r="E90" s="206"/>
      <c r="F90" s="206"/>
      <c r="G90" s="207"/>
      <c r="L90" s="208" t="s">
        <v>187</v>
      </c>
      <c r="O90" s="195">
        <v>3</v>
      </c>
    </row>
    <row r="91" spans="1:104">
      <c r="A91" s="203"/>
      <c r="B91" s="209"/>
      <c r="C91" s="210" t="s">
        <v>188</v>
      </c>
      <c r="D91" s="211"/>
      <c r="E91" s="212">
        <v>16</v>
      </c>
      <c r="F91" s="213"/>
      <c r="G91" s="214"/>
      <c r="M91" s="208" t="s">
        <v>188</v>
      </c>
      <c r="O91" s="195"/>
    </row>
    <row r="92" spans="1:104">
      <c r="A92" s="196">
        <v>22</v>
      </c>
      <c r="B92" s="197" t="s">
        <v>189</v>
      </c>
      <c r="C92" s="198" t="s">
        <v>190</v>
      </c>
      <c r="D92" s="199" t="s">
        <v>86</v>
      </c>
      <c r="E92" s="200">
        <v>16</v>
      </c>
      <c r="F92" s="200">
        <v>0</v>
      </c>
      <c r="G92" s="201">
        <f>E92*F92</f>
        <v>0</v>
      </c>
      <c r="O92" s="195">
        <v>2</v>
      </c>
      <c r="AA92" s="167">
        <v>1</v>
      </c>
      <c r="AB92" s="167">
        <v>9</v>
      </c>
      <c r="AC92" s="167">
        <v>9</v>
      </c>
      <c r="AZ92" s="167">
        <v>4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</v>
      </c>
      <c r="CB92" s="202">
        <v>9</v>
      </c>
      <c r="CZ92" s="167">
        <v>2.0000000000000002E-5</v>
      </c>
    </row>
    <row r="93" spans="1:104">
      <c r="A93" s="203"/>
      <c r="B93" s="204"/>
      <c r="C93" s="205" t="s">
        <v>191</v>
      </c>
      <c r="D93" s="206"/>
      <c r="E93" s="206"/>
      <c r="F93" s="206"/>
      <c r="G93" s="207"/>
      <c r="L93" s="208" t="s">
        <v>191</v>
      </c>
      <c r="O93" s="195">
        <v>3</v>
      </c>
    </row>
    <row r="94" spans="1:104">
      <c r="A94" s="196">
        <v>23</v>
      </c>
      <c r="B94" s="197" t="s">
        <v>192</v>
      </c>
      <c r="C94" s="198" t="s">
        <v>193</v>
      </c>
      <c r="D94" s="199" t="s">
        <v>86</v>
      </c>
      <c r="E94" s="200">
        <v>16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9</v>
      </c>
      <c r="AC94" s="167">
        <v>9</v>
      </c>
      <c r="AZ94" s="167">
        <v>4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9</v>
      </c>
      <c r="CZ94" s="167">
        <v>0</v>
      </c>
    </row>
    <row r="95" spans="1:104">
      <c r="A95" s="203"/>
      <c r="B95" s="204"/>
      <c r="C95" s="205" t="s">
        <v>194</v>
      </c>
      <c r="D95" s="206"/>
      <c r="E95" s="206"/>
      <c r="F95" s="206"/>
      <c r="G95" s="207"/>
      <c r="L95" s="208" t="s">
        <v>194</v>
      </c>
      <c r="O95" s="195">
        <v>3</v>
      </c>
    </row>
    <row r="96" spans="1:104" ht="22.5">
      <c r="A96" s="196">
        <v>24</v>
      </c>
      <c r="B96" s="197" t="s">
        <v>195</v>
      </c>
      <c r="C96" s="198" t="s">
        <v>196</v>
      </c>
      <c r="D96" s="199" t="s">
        <v>86</v>
      </c>
      <c r="E96" s="200">
        <v>16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9</v>
      </c>
      <c r="AC96" s="167">
        <v>9</v>
      </c>
      <c r="AZ96" s="167">
        <v>4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9</v>
      </c>
      <c r="CZ96" s="167">
        <v>0</v>
      </c>
    </row>
    <row r="97" spans="1:104">
      <c r="A97" s="203"/>
      <c r="B97" s="204"/>
      <c r="C97" s="205" t="s">
        <v>171</v>
      </c>
      <c r="D97" s="206"/>
      <c r="E97" s="206"/>
      <c r="F97" s="206"/>
      <c r="G97" s="207"/>
      <c r="L97" s="208" t="s">
        <v>171</v>
      </c>
      <c r="O97" s="195">
        <v>3</v>
      </c>
    </row>
    <row r="98" spans="1:104">
      <c r="A98" s="196">
        <v>25</v>
      </c>
      <c r="B98" s="197" t="s">
        <v>197</v>
      </c>
      <c r="C98" s="198" t="s">
        <v>198</v>
      </c>
      <c r="D98" s="199" t="s">
        <v>86</v>
      </c>
      <c r="E98" s="200">
        <v>16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9</v>
      </c>
      <c r="AC98" s="167">
        <v>9</v>
      </c>
      <c r="AZ98" s="167">
        <v>4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9</v>
      </c>
      <c r="CZ98" s="167">
        <v>0</v>
      </c>
    </row>
    <row r="99" spans="1:104">
      <c r="A99" s="203"/>
      <c r="B99" s="204"/>
      <c r="C99" s="205" t="s">
        <v>199</v>
      </c>
      <c r="D99" s="206"/>
      <c r="E99" s="206"/>
      <c r="F99" s="206"/>
      <c r="G99" s="207"/>
      <c r="L99" s="208" t="s">
        <v>199</v>
      </c>
      <c r="O99" s="195">
        <v>3</v>
      </c>
    </row>
    <row r="100" spans="1:104" ht="22.5">
      <c r="A100" s="196">
        <v>26</v>
      </c>
      <c r="B100" s="197" t="s">
        <v>200</v>
      </c>
      <c r="C100" s="198" t="s">
        <v>201</v>
      </c>
      <c r="D100" s="199" t="s">
        <v>90</v>
      </c>
      <c r="E100" s="200">
        <v>71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9</v>
      </c>
      <c r="AC100" s="167">
        <v>9</v>
      </c>
      <c r="AZ100" s="167">
        <v>4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9</v>
      </c>
      <c r="CZ100" s="167">
        <v>6.0000000000000002E-5</v>
      </c>
    </row>
    <row r="101" spans="1:104">
      <c r="A101" s="203"/>
      <c r="B101" s="204"/>
      <c r="C101" s="205" t="s">
        <v>202</v>
      </c>
      <c r="D101" s="206"/>
      <c r="E101" s="206"/>
      <c r="F101" s="206"/>
      <c r="G101" s="207"/>
      <c r="L101" s="208" t="s">
        <v>202</v>
      </c>
      <c r="O101" s="195">
        <v>3</v>
      </c>
    </row>
    <row r="102" spans="1:104">
      <c r="A102" s="203"/>
      <c r="B102" s="209"/>
      <c r="C102" s="210" t="s">
        <v>203</v>
      </c>
      <c r="D102" s="211"/>
      <c r="E102" s="212">
        <v>16</v>
      </c>
      <c r="F102" s="213"/>
      <c r="G102" s="214"/>
      <c r="M102" s="208" t="s">
        <v>203</v>
      </c>
      <c r="O102" s="195"/>
    </row>
    <row r="103" spans="1:104">
      <c r="A103" s="203"/>
      <c r="B103" s="209"/>
      <c r="C103" s="210" t="s">
        <v>204</v>
      </c>
      <c r="D103" s="211"/>
      <c r="E103" s="212">
        <v>16</v>
      </c>
      <c r="F103" s="213"/>
      <c r="G103" s="214"/>
      <c r="M103" s="208" t="s">
        <v>204</v>
      </c>
      <c r="O103" s="195"/>
    </row>
    <row r="104" spans="1:104">
      <c r="A104" s="203"/>
      <c r="B104" s="209"/>
      <c r="C104" s="210" t="s">
        <v>205</v>
      </c>
      <c r="D104" s="211"/>
      <c r="E104" s="212">
        <v>16</v>
      </c>
      <c r="F104" s="213"/>
      <c r="G104" s="214"/>
      <c r="M104" s="208" t="s">
        <v>205</v>
      </c>
      <c r="O104" s="195"/>
    </row>
    <row r="105" spans="1:104">
      <c r="A105" s="203"/>
      <c r="B105" s="209"/>
      <c r="C105" s="210" t="s">
        <v>206</v>
      </c>
      <c r="D105" s="211"/>
      <c r="E105" s="212">
        <v>16</v>
      </c>
      <c r="F105" s="213"/>
      <c r="G105" s="214"/>
      <c r="M105" s="208" t="s">
        <v>206</v>
      </c>
      <c r="O105" s="195"/>
    </row>
    <row r="106" spans="1:104">
      <c r="A106" s="203"/>
      <c r="B106" s="209"/>
      <c r="C106" s="210" t="s">
        <v>207</v>
      </c>
      <c r="D106" s="211"/>
      <c r="E106" s="212">
        <v>7</v>
      </c>
      <c r="F106" s="213"/>
      <c r="G106" s="214"/>
      <c r="M106" s="208" t="s">
        <v>207</v>
      </c>
      <c r="O106" s="195"/>
    </row>
    <row r="107" spans="1:104">
      <c r="A107" s="196">
        <v>27</v>
      </c>
      <c r="B107" s="197" t="s">
        <v>208</v>
      </c>
      <c r="C107" s="198" t="s">
        <v>209</v>
      </c>
      <c r="D107" s="199" t="s">
        <v>86</v>
      </c>
      <c r="E107" s="200">
        <v>16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9</v>
      </c>
      <c r="AC107" s="167">
        <v>9</v>
      </c>
      <c r="AZ107" s="167">
        <v>4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9</v>
      </c>
      <c r="CZ107" s="167">
        <v>0</v>
      </c>
    </row>
    <row r="108" spans="1:104">
      <c r="A108" s="203"/>
      <c r="B108" s="204"/>
      <c r="C108" s="205" t="s">
        <v>210</v>
      </c>
      <c r="D108" s="206"/>
      <c r="E108" s="206"/>
      <c r="F108" s="206"/>
      <c r="G108" s="207"/>
      <c r="L108" s="208" t="s">
        <v>210</v>
      </c>
      <c r="O108" s="195">
        <v>3</v>
      </c>
    </row>
    <row r="109" spans="1:104" ht="22.5">
      <c r="A109" s="196">
        <v>28</v>
      </c>
      <c r="B109" s="197" t="s">
        <v>211</v>
      </c>
      <c r="C109" s="198" t="s">
        <v>212</v>
      </c>
      <c r="D109" s="199" t="s">
        <v>90</v>
      </c>
      <c r="E109" s="200">
        <v>40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9</v>
      </c>
      <c r="AC109" s="167">
        <v>9</v>
      </c>
      <c r="AZ109" s="167">
        <v>4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9</v>
      </c>
      <c r="CZ109" s="167">
        <v>2.2000000000000001E-4</v>
      </c>
    </row>
    <row r="110" spans="1:104">
      <c r="A110" s="203"/>
      <c r="B110" s="204"/>
      <c r="C110" s="205" t="s">
        <v>213</v>
      </c>
      <c r="D110" s="206"/>
      <c r="E110" s="206"/>
      <c r="F110" s="206"/>
      <c r="G110" s="207"/>
      <c r="L110" s="208" t="s">
        <v>213</v>
      </c>
      <c r="O110" s="195">
        <v>3</v>
      </c>
    </row>
    <row r="111" spans="1:104">
      <c r="A111" s="203"/>
      <c r="B111" s="209"/>
      <c r="C111" s="210" t="s">
        <v>214</v>
      </c>
      <c r="D111" s="211"/>
      <c r="E111" s="212">
        <v>10</v>
      </c>
      <c r="F111" s="213"/>
      <c r="G111" s="214"/>
      <c r="M111" s="208" t="s">
        <v>214</v>
      </c>
      <c r="O111" s="195"/>
    </row>
    <row r="112" spans="1:104">
      <c r="A112" s="203"/>
      <c r="B112" s="209"/>
      <c r="C112" s="210" t="s">
        <v>215</v>
      </c>
      <c r="D112" s="211"/>
      <c r="E112" s="212">
        <v>10</v>
      </c>
      <c r="F112" s="213"/>
      <c r="G112" s="214"/>
      <c r="M112" s="208" t="s">
        <v>215</v>
      </c>
      <c r="O112" s="195"/>
    </row>
    <row r="113" spans="1:104">
      <c r="A113" s="203"/>
      <c r="B113" s="209"/>
      <c r="C113" s="210" t="s">
        <v>216</v>
      </c>
      <c r="D113" s="211"/>
      <c r="E113" s="212">
        <v>10</v>
      </c>
      <c r="F113" s="213"/>
      <c r="G113" s="214"/>
      <c r="M113" s="208" t="s">
        <v>216</v>
      </c>
      <c r="O113" s="195"/>
    </row>
    <row r="114" spans="1:104">
      <c r="A114" s="203"/>
      <c r="B114" s="209"/>
      <c r="C114" s="210" t="s">
        <v>217</v>
      </c>
      <c r="D114" s="211"/>
      <c r="E114" s="212">
        <v>10</v>
      </c>
      <c r="F114" s="213"/>
      <c r="G114" s="214"/>
      <c r="M114" s="208" t="s">
        <v>217</v>
      </c>
      <c r="O114" s="195"/>
    </row>
    <row r="115" spans="1:104" ht="22.5">
      <c r="A115" s="196">
        <v>29</v>
      </c>
      <c r="B115" s="197" t="s">
        <v>218</v>
      </c>
      <c r="C115" s="198" t="s">
        <v>219</v>
      </c>
      <c r="D115" s="199" t="s">
        <v>90</v>
      </c>
      <c r="E115" s="200">
        <v>112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9</v>
      </c>
      <c r="AC115" s="167">
        <v>9</v>
      </c>
      <c r="AZ115" s="167">
        <v>4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9</v>
      </c>
      <c r="CZ115" s="167">
        <v>3.2000000000000003E-4</v>
      </c>
    </row>
    <row r="116" spans="1:104">
      <c r="A116" s="203"/>
      <c r="B116" s="209"/>
      <c r="C116" s="210" t="s">
        <v>220</v>
      </c>
      <c r="D116" s="211"/>
      <c r="E116" s="212">
        <v>26</v>
      </c>
      <c r="F116" s="213"/>
      <c r="G116" s="214"/>
      <c r="M116" s="208" t="s">
        <v>220</v>
      </c>
      <c r="O116" s="195"/>
    </row>
    <row r="117" spans="1:104">
      <c r="A117" s="203"/>
      <c r="B117" s="209"/>
      <c r="C117" s="210" t="s">
        <v>221</v>
      </c>
      <c r="D117" s="211"/>
      <c r="E117" s="212">
        <v>26</v>
      </c>
      <c r="F117" s="213"/>
      <c r="G117" s="214"/>
      <c r="M117" s="208" t="s">
        <v>221</v>
      </c>
      <c r="O117" s="195"/>
    </row>
    <row r="118" spans="1:104">
      <c r="A118" s="203"/>
      <c r="B118" s="209"/>
      <c r="C118" s="210" t="s">
        <v>222</v>
      </c>
      <c r="D118" s="211"/>
      <c r="E118" s="212">
        <v>26</v>
      </c>
      <c r="F118" s="213"/>
      <c r="G118" s="214"/>
      <c r="M118" s="208" t="s">
        <v>222</v>
      </c>
      <c r="O118" s="195"/>
    </row>
    <row r="119" spans="1:104">
      <c r="A119" s="203"/>
      <c r="B119" s="209"/>
      <c r="C119" s="210" t="s">
        <v>223</v>
      </c>
      <c r="D119" s="211"/>
      <c r="E119" s="212">
        <v>26</v>
      </c>
      <c r="F119" s="213"/>
      <c r="G119" s="214"/>
      <c r="M119" s="208" t="s">
        <v>223</v>
      </c>
      <c r="O119" s="195"/>
    </row>
    <row r="120" spans="1:104">
      <c r="A120" s="203"/>
      <c r="B120" s="209"/>
      <c r="C120" s="210" t="s">
        <v>224</v>
      </c>
      <c r="D120" s="211"/>
      <c r="E120" s="212">
        <v>8</v>
      </c>
      <c r="F120" s="213"/>
      <c r="G120" s="214"/>
      <c r="M120" s="208" t="s">
        <v>224</v>
      </c>
      <c r="O120" s="195"/>
    </row>
    <row r="121" spans="1:104" ht="22.5">
      <c r="A121" s="196">
        <v>30</v>
      </c>
      <c r="B121" s="197" t="s">
        <v>225</v>
      </c>
      <c r="C121" s="198" t="s">
        <v>226</v>
      </c>
      <c r="D121" s="199" t="s">
        <v>90</v>
      </c>
      <c r="E121" s="200">
        <v>71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9</v>
      </c>
      <c r="AC121" s="167">
        <v>9</v>
      </c>
      <c r="AZ121" s="167">
        <v>4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1</v>
      </c>
      <c r="CB121" s="202">
        <v>9</v>
      </c>
      <c r="CZ121" s="167">
        <v>4.2999999999999999E-4</v>
      </c>
    </row>
    <row r="122" spans="1:104">
      <c r="A122" s="203"/>
      <c r="B122" s="204"/>
      <c r="C122" s="205" t="s">
        <v>227</v>
      </c>
      <c r="D122" s="206"/>
      <c r="E122" s="206"/>
      <c r="F122" s="206"/>
      <c r="G122" s="207"/>
      <c r="L122" s="208" t="s">
        <v>227</v>
      </c>
      <c r="O122" s="195">
        <v>3</v>
      </c>
    </row>
    <row r="123" spans="1:104">
      <c r="A123" s="203"/>
      <c r="B123" s="209"/>
      <c r="C123" s="210" t="s">
        <v>203</v>
      </c>
      <c r="D123" s="211"/>
      <c r="E123" s="212">
        <v>16</v>
      </c>
      <c r="F123" s="213"/>
      <c r="G123" s="214"/>
      <c r="M123" s="208" t="s">
        <v>203</v>
      </c>
      <c r="O123" s="195"/>
    </row>
    <row r="124" spans="1:104">
      <c r="A124" s="203"/>
      <c r="B124" s="209"/>
      <c r="C124" s="210" t="s">
        <v>204</v>
      </c>
      <c r="D124" s="211"/>
      <c r="E124" s="212">
        <v>16</v>
      </c>
      <c r="F124" s="213"/>
      <c r="G124" s="214"/>
      <c r="M124" s="208" t="s">
        <v>204</v>
      </c>
      <c r="O124" s="195"/>
    </row>
    <row r="125" spans="1:104">
      <c r="A125" s="203"/>
      <c r="B125" s="209"/>
      <c r="C125" s="210" t="s">
        <v>205</v>
      </c>
      <c r="D125" s="211"/>
      <c r="E125" s="212">
        <v>16</v>
      </c>
      <c r="F125" s="213"/>
      <c r="G125" s="214"/>
      <c r="M125" s="208" t="s">
        <v>205</v>
      </c>
      <c r="O125" s="195"/>
    </row>
    <row r="126" spans="1:104">
      <c r="A126" s="203"/>
      <c r="B126" s="209"/>
      <c r="C126" s="210" t="s">
        <v>206</v>
      </c>
      <c r="D126" s="211"/>
      <c r="E126" s="212">
        <v>16</v>
      </c>
      <c r="F126" s="213"/>
      <c r="G126" s="214"/>
      <c r="M126" s="208" t="s">
        <v>206</v>
      </c>
      <c r="O126" s="195"/>
    </row>
    <row r="127" spans="1:104">
      <c r="A127" s="203"/>
      <c r="B127" s="209"/>
      <c r="C127" s="210" t="s">
        <v>207</v>
      </c>
      <c r="D127" s="211"/>
      <c r="E127" s="212">
        <v>7</v>
      </c>
      <c r="F127" s="213"/>
      <c r="G127" s="214"/>
      <c r="M127" s="208" t="s">
        <v>207</v>
      </c>
      <c r="O127" s="195"/>
    </row>
    <row r="128" spans="1:104">
      <c r="A128" s="196">
        <v>31</v>
      </c>
      <c r="B128" s="197" t="s">
        <v>228</v>
      </c>
      <c r="C128" s="198" t="s">
        <v>229</v>
      </c>
      <c r="D128" s="199" t="s">
        <v>86</v>
      </c>
      <c r="E128" s="200">
        <v>16</v>
      </c>
      <c r="F128" s="200">
        <v>0</v>
      </c>
      <c r="G128" s="201">
        <f>E128*F128</f>
        <v>0</v>
      </c>
      <c r="O128" s="195">
        <v>2</v>
      </c>
      <c r="AA128" s="167">
        <v>3</v>
      </c>
      <c r="AB128" s="167">
        <v>9</v>
      </c>
      <c r="AC128" s="167">
        <v>35822001012</v>
      </c>
      <c r="AZ128" s="167">
        <v>3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3</v>
      </c>
      <c r="CB128" s="202">
        <v>9</v>
      </c>
      <c r="CZ128" s="167">
        <v>1.8000000000000001E-4</v>
      </c>
    </row>
    <row r="129" spans="1:104">
      <c r="A129" s="196">
        <v>32</v>
      </c>
      <c r="B129" s="197" t="s">
        <v>230</v>
      </c>
      <c r="C129" s="198" t="s">
        <v>231</v>
      </c>
      <c r="D129" s="199" t="s">
        <v>86</v>
      </c>
      <c r="E129" s="200">
        <v>32</v>
      </c>
      <c r="F129" s="200">
        <v>0</v>
      </c>
      <c r="G129" s="201">
        <f>E129*F129</f>
        <v>0</v>
      </c>
      <c r="O129" s="195">
        <v>2</v>
      </c>
      <c r="AA129" s="167">
        <v>3</v>
      </c>
      <c r="AB129" s="167">
        <v>9</v>
      </c>
      <c r="AC129" s="167">
        <v>35822001013</v>
      </c>
      <c r="AZ129" s="167">
        <v>3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202">
        <v>3</v>
      </c>
      <c r="CB129" s="202">
        <v>9</v>
      </c>
      <c r="CZ129" s="167">
        <v>1.8000000000000001E-4</v>
      </c>
    </row>
    <row r="130" spans="1:104">
      <c r="A130" s="196">
        <v>33</v>
      </c>
      <c r="B130" s="197" t="s">
        <v>232</v>
      </c>
      <c r="C130" s="198" t="s">
        <v>233</v>
      </c>
      <c r="D130" s="199" t="s">
        <v>86</v>
      </c>
      <c r="E130" s="200">
        <v>68</v>
      </c>
      <c r="F130" s="200">
        <v>0</v>
      </c>
      <c r="G130" s="201">
        <f>E130*F130</f>
        <v>0</v>
      </c>
      <c r="O130" s="195">
        <v>2</v>
      </c>
      <c r="AA130" s="167">
        <v>3</v>
      </c>
      <c r="AB130" s="167">
        <v>9</v>
      </c>
      <c r="AC130" s="167">
        <v>35822001015</v>
      </c>
      <c r="AZ130" s="167">
        <v>3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202">
        <v>3</v>
      </c>
      <c r="CB130" s="202">
        <v>9</v>
      </c>
      <c r="CZ130" s="167">
        <v>1.8000000000000001E-4</v>
      </c>
    </row>
    <row r="131" spans="1:104">
      <c r="A131" s="196">
        <v>34</v>
      </c>
      <c r="B131" s="197" t="s">
        <v>234</v>
      </c>
      <c r="C131" s="198" t="s">
        <v>235</v>
      </c>
      <c r="D131" s="199" t="s">
        <v>86</v>
      </c>
      <c r="E131" s="200">
        <v>16</v>
      </c>
      <c r="F131" s="200">
        <v>0</v>
      </c>
      <c r="G131" s="201">
        <f>E131*F131</f>
        <v>0</v>
      </c>
      <c r="O131" s="195">
        <v>2</v>
      </c>
      <c r="AA131" s="167">
        <v>3</v>
      </c>
      <c r="AB131" s="167">
        <v>9</v>
      </c>
      <c r="AC131" s="167">
        <v>35822002413</v>
      </c>
      <c r="AZ131" s="167">
        <v>3</v>
      </c>
      <c r="BA131" s="167">
        <f>IF(AZ131=1,G131,0)</f>
        <v>0</v>
      </c>
      <c r="BB131" s="167">
        <f>IF(AZ131=2,G131,0)</f>
        <v>0</v>
      </c>
      <c r="BC131" s="167">
        <f>IF(AZ131=3,G131,0)</f>
        <v>0</v>
      </c>
      <c r="BD131" s="167">
        <f>IF(AZ131=4,G131,0)</f>
        <v>0</v>
      </c>
      <c r="BE131" s="167">
        <f>IF(AZ131=5,G131,0)</f>
        <v>0</v>
      </c>
      <c r="CA131" s="202">
        <v>3</v>
      </c>
      <c r="CB131" s="202">
        <v>9</v>
      </c>
      <c r="CZ131" s="167">
        <v>6.4999999999999997E-4</v>
      </c>
    </row>
    <row r="132" spans="1:104">
      <c r="A132" s="215"/>
      <c r="B132" s="216" t="s">
        <v>73</v>
      </c>
      <c r="C132" s="217" t="str">
        <f>CONCATENATE(B40," ",C40)</f>
        <v>M21 Elektromontáže</v>
      </c>
      <c r="D132" s="218"/>
      <c r="E132" s="219"/>
      <c r="F132" s="220"/>
      <c r="G132" s="221">
        <f>SUM(G40:G131)</f>
        <v>0</v>
      </c>
      <c r="O132" s="195">
        <v>4</v>
      </c>
      <c r="BA132" s="222">
        <f>SUM(BA40:BA131)</f>
        <v>0</v>
      </c>
      <c r="BB132" s="222">
        <f>SUM(BB40:BB131)</f>
        <v>0</v>
      </c>
      <c r="BC132" s="222">
        <f>SUM(BC40:BC131)</f>
        <v>0</v>
      </c>
      <c r="BD132" s="222">
        <f>SUM(BD40:BD131)</f>
        <v>0</v>
      </c>
      <c r="BE132" s="222">
        <f>SUM(BE40:BE131)</f>
        <v>0</v>
      </c>
    </row>
    <row r="133" spans="1:104">
      <c r="E133" s="167"/>
    </row>
    <row r="134" spans="1:104">
      <c r="E134" s="167"/>
    </row>
    <row r="135" spans="1:104">
      <c r="E135" s="167"/>
    </row>
    <row r="136" spans="1:104">
      <c r="E136" s="167"/>
    </row>
    <row r="137" spans="1:104">
      <c r="E137" s="167"/>
    </row>
    <row r="138" spans="1:104">
      <c r="E138" s="167"/>
    </row>
    <row r="139" spans="1:104">
      <c r="E139" s="167"/>
    </row>
    <row r="140" spans="1:104">
      <c r="E140" s="167"/>
    </row>
    <row r="141" spans="1:104">
      <c r="E141" s="167"/>
    </row>
    <row r="142" spans="1:104">
      <c r="E142" s="167"/>
    </row>
    <row r="143" spans="1:104">
      <c r="E143" s="167"/>
    </row>
    <row r="144" spans="1:104">
      <c r="E144" s="167"/>
    </row>
    <row r="145" spans="1:7">
      <c r="E145" s="167"/>
    </row>
    <row r="146" spans="1:7">
      <c r="E146" s="167"/>
    </row>
    <row r="147" spans="1:7">
      <c r="E147" s="167"/>
    </row>
    <row r="148" spans="1:7">
      <c r="E148" s="167"/>
    </row>
    <row r="149" spans="1:7">
      <c r="E149" s="167"/>
    </row>
    <row r="150" spans="1:7">
      <c r="E150" s="167"/>
    </row>
    <row r="151" spans="1:7">
      <c r="E151" s="167"/>
    </row>
    <row r="152" spans="1:7">
      <c r="E152" s="167"/>
    </row>
    <row r="153" spans="1:7">
      <c r="E153" s="167"/>
    </row>
    <row r="154" spans="1:7">
      <c r="E154" s="167"/>
    </row>
    <row r="155" spans="1:7">
      <c r="E155" s="167"/>
    </row>
    <row r="156" spans="1:7">
      <c r="A156" s="223"/>
      <c r="B156" s="223"/>
      <c r="C156" s="223"/>
      <c r="D156" s="223"/>
      <c r="E156" s="223"/>
      <c r="F156" s="223"/>
      <c r="G156" s="223"/>
    </row>
    <row r="157" spans="1:7">
      <c r="A157" s="223"/>
      <c r="B157" s="223"/>
      <c r="C157" s="223"/>
      <c r="D157" s="223"/>
      <c r="E157" s="223"/>
      <c r="F157" s="223"/>
      <c r="G157" s="223"/>
    </row>
    <row r="158" spans="1:7">
      <c r="A158" s="223"/>
      <c r="B158" s="223"/>
      <c r="C158" s="223"/>
      <c r="D158" s="223"/>
      <c r="E158" s="223"/>
      <c r="F158" s="223"/>
      <c r="G158" s="223"/>
    </row>
    <row r="159" spans="1:7">
      <c r="A159" s="223"/>
      <c r="B159" s="223"/>
      <c r="C159" s="223"/>
      <c r="D159" s="223"/>
      <c r="E159" s="223"/>
      <c r="F159" s="223"/>
      <c r="G159" s="223"/>
    </row>
    <row r="160" spans="1:7">
      <c r="E160" s="167"/>
    </row>
    <row r="161" spans="5:5">
      <c r="E161" s="167"/>
    </row>
    <row r="162" spans="5:5">
      <c r="E162" s="167"/>
    </row>
    <row r="163" spans="5:5">
      <c r="E163" s="167"/>
    </row>
    <row r="164" spans="5:5">
      <c r="E164" s="167"/>
    </row>
    <row r="165" spans="5:5">
      <c r="E165" s="167"/>
    </row>
    <row r="166" spans="5:5">
      <c r="E166" s="167"/>
    </row>
    <row r="167" spans="5:5">
      <c r="E167" s="167"/>
    </row>
    <row r="168" spans="5:5">
      <c r="E168" s="167"/>
    </row>
    <row r="169" spans="5:5">
      <c r="E169" s="167"/>
    </row>
    <row r="170" spans="5:5">
      <c r="E170" s="167"/>
    </row>
    <row r="171" spans="5:5">
      <c r="E171" s="167"/>
    </row>
    <row r="172" spans="5:5">
      <c r="E172" s="167"/>
    </row>
    <row r="173" spans="5:5">
      <c r="E173" s="167"/>
    </row>
    <row r="174" spans="5:5">
      <c r="E174" s="167"/>
    </row>
    <row r="175" spans="5:5">
      <c r="E175" s="167"/>
    </row>
    <row r="176" spans="5:5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E180" s="167"/>
    </row>
    <row r="181" spans="1:7">
      <c r="E181" s="167"/>
    </row>
    <row r="182" spans="1:7">
      <c r="E182" s="167"/>
    </row>
    <row r="183" spans="1:7">
      <c r="E183" s="167"/>
    </row>
    <row r="184" spans="1:7">
      <c r="E184" s="167"/>
    </row>
    <row r="185" spans="1:7">
      <c r="E185" s="167"/>
    </row>
    <row r="186" spans="1:7">
      <c r="E186" s="167"/>
    </row>
    <row r="187" spans="1:7">
      <c r="E187" s="167"/>
    </row>
    <row r="188" spans="1:7">
      <c r="E188" s="167"/>
    </row>
    <row r="189" spans="1:7">
      <c r="E189" s="167"/>
    </row>
    <row r="190" spans="1:7">
      <c r="E190" s="167"/>
    </row>
    <row r="191" spans="1:7">
      <c r="A191" s="224"/>
      <c r="B191" s="224"/>
    </row>
    <row r="192" spans="1:7">
      <c r="A192" s="223"/>
      <c r="B192" s="223"/>
      <c r="C192" s="226"/>
      <c r="D192" s="226"/>
      <c r="E192" s="227"/>
      <c r="F192" s="226"/>
      <c r="G192" s="228"/>
    </row>
    <row r="193" spans="1:7">
      <c r="A193" s="229"/>
      <c r="B193" s="229"/>
      <c r="C193" s="223"/>
      <c r="D193" s="223"/>
      <c r="E193" s="230"/>
      <c r="F193" s="223"/>
      <c r="G193" s="223"/>
    </row>
    <row r="194" spans="1:7">
      <c r="A194" s="223"/>
      <c r="B194" s="223"/>
      <c r="C194" s="223"/>
      <c r="D194" s="223"/>
      <c r="E194" s="230"/>
      <c r="F194" s="223"/>
      <c r="G194" s="223"/>
    </row>
    <row r="195" spans="1:7">
      <c r="A195" s="223"/>
      <c r="B195" s="223"/>
      <c r="C195" s="223"/>
      <c r="D195" s="223"/>
      <c r="E195" s="230"/>
      <c r="F195" s="223"/>
      <c r="G195" s="223"/>
    </row>
    <row r="196" spans="1:7">
      <c r="A196" s="223"/>
      <c r="B196" s="223"/>
      <c r="C196" s="223"/>
      <c r="D196" s="223"/>
      <c r="E196" s="230"/>
      <c r="F196" s="223"/>
      <c r="G196" s="223"/>
    </row>
    <row r="197" spans="1:7">
      <c r="A197" s="223"/>
      <c r="B197" s="223"/>
      <c r="C197" s="223"/>
      <c r="D197" s="223"/>
      <c r="E197" s="230"/>
      <c r="F197" s="223"/>
      <c r="G197" s="223"/>
    </row>
    <row r="198" spans="1:7">
      <c r="A198" s="223"/>
      <c r="B198" s="223"/>
      <c r="C198" s="223"/>
      <c r="D198" s="223"/>
      <c r="E198" s="230"/>
      <c r="F198" s="223"/>
      <c r="G198" s="223"/>
    </row>
    <row r="199" spans="1:7">
      <c r="A199" s="223"/>
      <c r="B199" s="223"/>
      <c r="C199" s="223"/>
      <c r="D199" s="223"/>
      <c r="E199" s="230"/>
      <c r="F199" s="223"/>
      <c r="G199" s="223"/>
    </row>
    <row r="200" spans="1:7">
      <c r="A200" s="223"/>
      <c r="B200" s="223"/>
      <c r="C200" s="223"/>
      <c r="D200" s="223"/>
      <c r="E200" s="230"/>
      <c r="F200" s="223"/>
      <c r="G200" s="223"/>
    </row>
    <row r="201" spans="1:7">
      <c r="A201" s="223"/>
      <c r="B201" s="223"/>
      <c r="C201" s="223"/>
      <c r="D201" s="223"/>
      <c r="E201" s="230"/>
      <c r="F201" s="223"/>
      <c r="G201" s="223"/>
    </row>
    <row r="202" spans="1:7">
      <c r="A202" s="223"/>
      <c r="B202" s="223"/>
      <c r="C202" s="223"/>
      <c r="D202" s="223"/>
      <c r="E202" s="230"/>
      <c r="F202" s="223"/>
      <c r="G202" s="223"/>
    </row>
    <row r="203" spans="1:7">
      <c r="A203" s="223"/>
      <c r="B203" s="223"/>
      <c r="C203" s="223"/>
      <c r="D203" s="223"/>
      <c r="E203" s="230"/>
      <c r="F203" s="223"/>
      <c r="G203" s="223"/>
    </row>
    <row r="204" spans="1:7">
      <c r="A204" s="223"/>
      <c r="B204" s="223"/>
      <c r="C204" s="223"/>
      <c r="D204" s="223"/>
      <c r="E204" s="230"/>
      <c r="F204" s="223"/>
      <c r="G204" s="223"/>
    </row>
    <row r="205" spans="1:7">
      <c r="A205" s="223"/>
      <c r="B205" s="223"/>
      <c r="C205" s="223"/>
      <c r="D205" s="223"/>
      <c r="E205" s="230"/>
      <c r="F205" s="223"/>
      <c r="G205" s="223"/>
    </row>
  </sheetData>
  <mergeCells count="88">
    <mergeCell ref="C122:G122"/>
    <mergeCell ref="C123:D123"/>
    <mergeCell ref="C124:D124"/>
    <mergeCell ref="C125:D125"/>
    <mergeCell ref="C126:D126"/>
    <mergeCell ref="C127:D127"/>
    <mergeCell ref="C114:D114"/>
    <mergeCell ref="C116:D116"/>
    <mergeCell ref="C117:D117"/>
    <mergeCell ref="C118:D118"/>
    <mergeCell ref="C119:D119"/>
    <mergeCell ref="C120:D120"/>
    <mergeCell ref="C106:D106"/>
    <mergeCell ref="C108:G108"/>
    <mergeCell ref="C110:G110"/>
    <mergeCell ref="C111:D111"/>
    <mergeCell ref="C112:D112"/>
    <mergeCell ref="C113:D113"/>
    <mergeCell ref="C99:G99"/>
    <mergeCell ref="C101:G101"/>
    <mergeCell ref="C102:D102"/>
    <mergeCell ref="C103:D103"/>
    <mergeCell ref="C104:D104"/>
    <mergeCell ref="C105:D105"/>
    <mergeCell ref="C88:D88"/>
    <mergeCell ref="C90:G90"/>
    <mergeCell ref="C91:D91"/>
    <mergeCell ref="C93:G93"/>
    <mergeCell ref="C95:G95"/>
    <mergeCell ref="C97:G97"/>
    <mergeCell ref="C81:D81"/>
    <mergeCell ref="C82:D82"/>
    <mergeCell ref="C84:G84"/>
    <mergeCell ref="C85:D85"/>
    <mergeCell ref="C86:D86"/>
    <mergeCell ref="C87:D87"/>
    <mergeCell ref="C73:D73"/>
    <mergeCell ref="C75:G75"/>
    <mergeCell ref="C76:D76"/>
    <mergeCell ref="C78:G78"/>
    <mergeCell ref="C79:D79"/>
    <mergeCell ref="C80:D80"/>
    <mergeCell ref="C66:G66"/>
    <mergeCell ref="C67:D67"/>
    <mergeCell ref="C68:D68"/>
    <mergeCell ref="C69:D69"/>
    <mergeCell ref="C70:D70"/>
    <mergeCell ref="C72:G72"/>
    <mergeCell ref="C58:D58"/>
    <mergeCell ref="C60:G60"/>
    <mergeCell ref="C61:D61"/>
    <mergeCell ref="C62:D62"/>
    <mergeCell ref="C63:D63"/>
    <mergeCell ref="C64:D64"/>
    <mergeCell ref="C51:D51"/>
    <mergeCell ref="C52:D52"/>
    <mergeCell ref="C54:G54"/>
    <mergeCell ref="C55:D55"/>
    <mergeCell ref="C56:D56"/>
    <mergeCell ref="C57:D57"/>
    <mergeCell ref="C42:G42"/>
    <mergeCell ref="C43:D43"/>
    <mergeCell ref="C44:D44"/>
    <mergeCell ref="C45:D45"/>
    <mergeCell ref="C46:D46"/>
    <mergeCell ref="C48:G48"/>
    <mergeCell ref="C49:D49"/>
    <mergeCell ref="C50:D50"/>
    <mergeCell ref="C26:D26"/>
    <mergeCell ref="C27:D27"/>
    <mergeCell ref="C28:D28"/>
    <mergeCell ref="C33:G33"/>
    <mergeCell ref="C35:D35"/>
    <mergeCell ref="C38:G38"/>
    <mergeCell ref="C16:G16"/>
    <mergeCell ref="C17:D17"/>
    <mergeCell ref="C18:D18"/>
    <mergeCell ref="C19:D19"/>
    <mergeCell ref="C20:D20"/>
    <mergeCell ref="C22:G22"/>
    <mergeCell ref="C24:G24"/>
    <mergeCell ref="C25:D25"/>
    <mergeCell ref="A1:G1"/>
    <mergeCell ref="A3:B3"/>
    <mergeCell ref="A4:B4"/>
    <mergeCell ref="E4:G4"/>
    <mergeCell ref="C9:G9"/>
    <mergeCell ref="C11:G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2017-09-21T08:17:18Z</dcterms:created>
  <dcterms:modified xsi:type="dcterms:W3CDTF">2017-09-21T08:17:45Z</dcterms:modified>
</cp:coreProperties>
</file>